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82" documentId="13_ncr:1_{F6CB121F-512D-4AA6-A0C1-0FB36C537598}" xr6:coauthVersionLast="47" xr6:coauthVersionMax="47" xr10:uidLastSave="{0E6C54F6-EB00-479E-906E-EC893E9BEA2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<sst xmlns="http://schemas.openxmlformats.org/spreadsheetml/2006/main" count="178588" uniqueCount="39079">
  <si>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</si>
  <si>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</si>
  <si>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</si>
  <si>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</si>
  <si>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</si>
  <si>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</si>
  <si>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</si>
  <si>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</si>
  <si>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</si>
  <si>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</si>
  <si>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</si>
  <si>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</si>
  <si>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</si>
  <si>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</si>
  <si>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</si>
  <si>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</si>
  <si>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</si>
  <si>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</si>
  <si>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</si>
  <si>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</si>
  <si>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</si>
  <si>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</si>
  <si>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</si>
  <si>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</si>
  <si>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</si>
  <si>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</si>
  <si>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</si>
  <si>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</si>
  <si>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</si>
  <si>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</si>
  <si>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</si>
  <si>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</si>
  <si>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</si>
  <si>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</si>
  <si>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</si>
  <si>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</si>
  <si>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</si>
  <si>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</si>
  <si>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</si>
  <si>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</si>
  <si>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</si>
  <si>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</si>
  <si>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</si>
  <si>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</si>
  <si>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</si>
  <si>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</si>
  <si>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</si>
  <si>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</si>
  <si>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</si>
  <si>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</si>
  <si>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</si>
  <si>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</si>
  <si>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</si>
  <si>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</si>
  <si>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</si>
  <si>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</si>
  <si>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</si>
  <si>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</si>
  <si>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</si>
  <si>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</si>
  <si>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</si>
  <si>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</si>
  <si>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</si>
  <si>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</si>
  <si>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</si>
  <si>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</si>
  <si>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</si>
  <si>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</si>
  <si>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</si>
  <si>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</si>
  <si>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</si>
  <si>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</si>
  <si>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</si>
  <si>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</si>
  <si>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</si>
  <si>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</si>
  <si>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</si>
  <si>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</si>
  <si>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</si>
  <si>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</si>
  <si>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</si>
  <si>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</si>
  <si>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</si>
  <si>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</si>
  <si>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</si>
  <si>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</si>
  <si>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</si>
  <si>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</si>
  <si>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</si>
  <si>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</si>
  <si>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</si>
  <si>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</si>
  <si>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</si>
  <si>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</si>
  <si>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</si>
  <si>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</si>
  <si>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</si>
  <si>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</si>
  <si>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</si>
  <si>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</si>
  <si>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</si>
  <si>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</si>
  <si>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</si>
  <si>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</si>
  <si>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</si>
  <si>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</si>
  <si>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</si>
  <si>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</si>
  <si>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</si>
  <si>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</si>
  <si>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</si>
  <si>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</si>
  <si>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</si>
  <si>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</si>
  <si>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</si>
  <si>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</si>
  <si>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</si>
  <si>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</si>
  <si>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</si>
  <si>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</si>
  <si>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</si>
  <si>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</si>
  <si>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</si>
  <si>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</si>
  <si>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</si>
  <si>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</si>
  <si>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</si>
  <si>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</si>
  <si>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</si>
  <si>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</si>
  <si>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</si>
  <si>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</si>
  <si>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</si>
  <si>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</si>
  <si>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</si>
  <si>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</si>
  <si>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</si>
  <si>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</si>
  <si>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</si>
  <si>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</si>
  <si>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</si>
  <si>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</si>
  <si>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</si>
  <si>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</si>
  <si>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</si>
  <si>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</si>
  <si>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</si>
  <si>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</si>
  <si>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</si>
  <si>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</si>
  <si>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</si>
  <si>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</si>
  <si>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</si>
  <si>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</si>
  <si>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</si>
  <si>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</si>
  <si>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</si>
  <si>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</si>
  <si>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</si>
  <si>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</si>
  <si>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</si>
  <si>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</si>
  <si>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</si>
  <si>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</si>
  <si>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</si>
  <si>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</si>
  <si>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</si>
  <si>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</si>
  <si>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</si>
  <si>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</si>
  <si>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</si>
  <si>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</si>
  <si>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</si>
  <si>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</si>
  <si>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</si>
  <si>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</si>
  <si>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</si>
  <si>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</si>
  <si>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</si>
  <si>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</si>
  <si>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</si>
  <si>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</si>
  <si>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</si>
  <si>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</si>
  <si>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</si>
  <si>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</si>
  <si>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</si>
  <si>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</si>
  <si>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</si>
  <si>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</si>
  <si>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</si>
  <si>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</si>
  <si>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</si>
  <si>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</si>
  <si>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</si>
  <si>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</si>
  <si>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</si>
  <si>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</si>
  <si>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</si>
  <si>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</si>
  <si>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</si>
  <si>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</si>
  <si>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</si>
  <si>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</si>
  <si>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</si>
  <si>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</si>
  <si>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</si>
  <si>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</si>
  <si>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</si>
  <si>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</si>
  <si>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</si>
  <si>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</si>
  <si>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</si>
  <si>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</si>
  <si>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</si>
  <si>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</si>
  <si>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</si>
  <si>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</si>
  <si>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</si>
  <si>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</si>
  <si>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</si>
  <si>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</si>
  <si>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</si>
  <si>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</si>
  <si>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</si>
  <si>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</si>
  <si>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</si>
  <si>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</si>
  <si>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</si>
  <si>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</si>
  <si>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</si>
  <si>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</si>
  <si>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</si>
  <si>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</si>
  <si>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</si>
  <si>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</si>
  <si>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</si>
  <si>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</si>
  <si>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</si>
  <si>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</si>
  <si>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</si>
  <si>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</si>
  <si>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</si>
  <si>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</si>
  <si>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</si>
  <si>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</si>
  <si>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</si>
  <si>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</si>
  <si>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</si>
  <si>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</si>
  <si>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</si>
  <si>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</si>
  <si>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</si>
  <si>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</si>
  <si>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</si>
  <si>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</si>
  <si>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</si>
  <si>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</si>
  <si>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</si>
  <si>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</si>
  <si>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</si>
  <si>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</si>
  <si>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</si>
  <si>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</si>
  <si>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</si>
  <si>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</si>
  <si>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</si>
  <si>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</si>
  <si>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</si>
  <si>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</si>
  <si>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</si>
  <si>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</si>
  <si>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</si>
  <si>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</si>
  <si>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</si>
  <si>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</si>
  <si>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</si>
  <si>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</si>
  <si>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</si>
  <si>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</si>
  <si>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</si>
  <si>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</si>
  <si>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</si>
  <si>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</si>
  <si>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</si>
  <si>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</si>
  <si>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</si>
  <si>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</si>
  <si>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</si>
  <si>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</si>
  <si>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</si>
  <si>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</si>
  <si>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</si>
  <si>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</si>
  <si>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</si>
  <si>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</si>
  <si>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</si>
  <si>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</si>
  <si>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</si>
  <si>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</si>
  <si>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</si>
  <si>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</si>
  <si>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</si>
  <si>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</si>
  <si>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</si>
  <si>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</si>
  <si>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</si>
  <si>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</si>
  <si>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</si>
  <si>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</si>
  <si>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</si>
  <si>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</si>
  <si>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</si>
  <si>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</si>
  <si>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</si>
  <si>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</si>
  <si>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</si>
  <si>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</si>
  <si>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</si>
  <si>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</si>
  <si>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</si>
  <si>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</si>
  <si>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</si>
  <si>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</si>
  <si>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</si>
  <si>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</si>
  <si>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</si>
  <si>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</si>
  <si>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</si>
  <si>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</si>
  <si>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</si>
  <si>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</si>
  <si>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</si>
  <si>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</si>
  <si>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</si>
  <si>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</si>
  <si>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</si>
  <si>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</si>
  <si>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</si>
  <si>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</si>
  <si>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</si>
  <si>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</si>
  <si>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</si>
  <si>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</si>
  <si>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</si>
  <si>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</si>
  <si>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</si>
  <si>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</si>
  <si>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</si>
  <si>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</si>
  <si>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</si>
  <si>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</si>
  <si>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</si>
  <si>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</si>
  <si>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</si>
  <si>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</si>
  <si>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</si>
  <si>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</si>
  <si>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</si>
  <si>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</si>
  <si>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</si>
  <si>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</si>
  <si>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</si>
  <si>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</si>
  <si>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</si>
  <si>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</si>
  <si>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</si>
  <si>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</si>
  <si>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</si>
  <si>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</si>
  <si>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</si>
  <si>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</si>
  <si>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</si>
  <si>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</si>
  <si>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</si>
  <si>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</si>
  <si>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</si>
  <si>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</si>
  <si>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</si>
  <si>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</si>
  <si>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</si>
  <si>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</si>
  <si>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</si>
  <si>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</si>
  <si>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</si>
  <si>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</si>
  <si>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</si>
  <si>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</si>
  <si>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</si>
  <si>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</si>
  <si>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</si>
  <si>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</si>
  <si>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</si>
  <si>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</si>
  <si>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</si>
  <si>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</si>
  <si>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</si>
  <si>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</si>
  <si>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</si>
  <si>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</si>
  <si>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</si>
  <si>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</si>
  <si>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</si>
  <si>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</si>
  <si>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</si>
  <si>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</si>
  <si>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</si>
  <si>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</si>
  <si>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</si>
  <si>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</si>
  <si>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</si>
  <si>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</si>
  <si>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</si>
  <si>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</si>
  <si>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</si>
  <si>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</si>
  <si>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</si>
  <si>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</si>
  <si>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</si>
  <si>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</si>
  <si>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</si>
  <si>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</si>
  <si>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</si>
  <si>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</si>
  <si>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</si>
  <si>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</si>
  <si>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</si>
  <si>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</si>
  <si>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</si>
  <si>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</si>
  <si>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</si>
  <si>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</si>
  <si>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</si>
  <si>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</si>
  <si>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</si>
  <si>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</si>
  <si>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</si>
  <si>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</si>
  <si>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</si>
  <si>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</si>
  <si>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</si>
  <si>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</si>
  <si>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</si>
  <si>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</si>
  <si>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</si>
  <si>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</si>
  <si>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</si>
  <si>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</si>
  <si>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</si>
  <si>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</si>
  <si>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</si>
  <si>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</si>
  <si>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</si>
  <si>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</si>
  <si>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</si>
  <si>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</si>
  <si>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</si>
  <si>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</si>
  <si>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</si>
  <si>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</si>
  <si>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</si>
  <si>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</si>
  <si>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</si>
  <si>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</si>
  <si>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</si>
  <si>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</si>
  <si>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</si>
  <si>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</si>
  <si>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</si>
  <si>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</si>
  <si>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</si>
  <si>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</si>
  <si>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</si>
  <si>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</si>
  <si>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</si>
  <si>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</si>
  <si>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</si>
  <si>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</si>
  <si>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</si>
  <si>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</si>
  <si>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</si>
  <si>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</si>
  <si>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</si>
  <si>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</si>
  <si>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</si>
  <si>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</si>
  <si>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</si>
  <si>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</si>
  <si>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</si>
  <si>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</si>
  <si>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</si>
  <si>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</si>
  <si>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</si>
  <si>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</si>
  <si>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</si>
  <si>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</si>
  <si>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</si>
  <si>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</si>
  <si>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</si>
  <si>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</si>
  <si>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</si>
  <si>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</si>
  <si>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</si>
  <si>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</si>
  <si>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</si>
  <si>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</si>
  <si>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</si>
  <si>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</si>
  <si>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</si>
  <si>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</si>
  <si>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</si>
  <si>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</si>
  <si>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</si>
  <si>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</si>
  <si>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</si>
  <si>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</si>
  <si>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</si>
  <si>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</si>
  <si>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</si>
  <si>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</si>
  <si>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</si>
  <si>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</si>
  <si>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</si>
  <si>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</si>
  <si>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</si>
  <si>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</si>
  <si>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</si>
  <si>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</si>
  <si>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</si>
  <si>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</si>
  <si>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</si>
  <si>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</si>
  <si>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</si>
  <si>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</si>
  <si>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</si>
  <si>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</si>
  <si>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</si>
  <si>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</si>
  <si>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</si>
  <si>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</si>
  <si>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</si>
  <si>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</si>
  <si>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</si>
  <si>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</si>
  <si>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</si>
  <si>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</si>
  <si>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</si>
  <si>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</si>
  <si>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</si>
  <si>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</si>
  <si>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</si>
  <si>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</si>
  <si>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</si>
  <si>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</si>
  <si>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</si>
  <si>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</si>
  <si>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</si>
  <si>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</si>
  <si>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</si>
  <si>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</si>
  <si>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</si>
  <si>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</si>
  <si>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</si>
  <si>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</si>
  <si>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</si>
  <si>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</si>
  <si>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</si>
  <si>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</si>
  <si>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</si>
  <si>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</si>
  <si>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</si>
  <si>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</si>
  <si>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</si>
  <si>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</si>
  <si>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</si>
  <si>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</si>
  <si>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</si>
  <si>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</si>
  <si>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</si>
  <si>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</si>
  <si>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</si>
  <si>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</si>
  <si>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</si>
  <si>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</si>
  <si>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</si>
  <si>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</si>
  <si>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</si>
  <si>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</si>
  <si>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</si>
  <si>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</si>
  <si>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</si>
  <si>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</si>
  <si>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</si>
  <si>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</si>
  <si>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</si>
  <si>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</si>
  <si>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</si>
  <si>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</si>
  <si>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</si>
  <si>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</si>
  <si>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</si>
  <si>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</si>
  <si>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</si>
  <si>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</si>
  <si>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</si>
  <si>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</si>
  <si>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</si>
  <si>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</si>
  <si>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</si>
  <si>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</si>
  <si>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</si>
  <si>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</si>
  <si>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</si>
  <si>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</si>
  <si>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</si>
  <si>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</si>
  <si>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</si>
  <si>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</si>
  <si>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</si>
  <si>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</si>
  <si>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</si>
  <si>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</si>
  <si>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</si>
  <si>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</si>
  <si>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</si>
  <si>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</si>
  <si>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</si>
  <si>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</si>
  <si>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</si>
  <si>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</si>
  <si>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</si>
  <si>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</si>
  <si>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</si>
  <si>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</si>
  <si>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</si>
  <si>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</si>
  <si>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</si>
  <si>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</si>
  <si>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</si>
  <si>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</si>
  <si>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</si>
  <si>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</si>
  <si>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</si>
  <si>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</si>
  <si>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</si>
  <si>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</si>
  <si>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</si>
  <si>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</si>
  <si>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</si>
  <si>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</si>
  <si>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</si>
  <si>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</si>
  <si>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</si>
  <si>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</si>
  <si>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</si>
  <si>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</si>
  <si>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</si>
  <si>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</si>
  <si>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</si>
  <si>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</si>
  <si>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</si>
  <si>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</si>
  <si>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</si>
  <si>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</si>
  <si>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</si>
  <si>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</si>
  <si>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</si>
  <si>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</si>
  <si>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</si>
  <si>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</si>
  <si>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</si>
  <si>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</si>
  <si>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</si>
  <si>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</si>
  <si>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</si>
  <si>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</si>
  <si>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</si>
  <si>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</si>
  <si>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</si>
  <si>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</si>
  <si>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</si>
  <si>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</si>
  <si>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</si>
  <si>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</si>
  <si>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</si>
  <si>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</si>
  <si>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</si>
  <si>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</si>
  <si>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</si>
  <si>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</si>
  <si>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</si>
  <si>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</si>
  <si>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</si>
  <si>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</si>
  <si>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</si>
  <si>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</si>
  <si>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</si>
  <si>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</si>
  <si>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</si>
  <si>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</si>
  <si>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</si>
  <si>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</si>
  <si>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</si>
  <si>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</si>
  <si>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</si>
  <si>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</si>
  <si>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</si>
  <si>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</si>
  <si>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</si>
  <si>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</si>
  <si>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</si>
  <si>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</si>
  <si>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</si>
  <si>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</si>
  <si>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</si>
  <si>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</si>
  <si>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</si>
  <si>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</si>
  <si>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</si>
  <si>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</si>
  <si>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</si>
  <si>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</si>
  <si>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</si>
  <si>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</si>
  <si>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</si>
  <si>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</si>
  <si>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</si>
  <si>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</si>
  <si>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</si>
  <si>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</si>
  <si>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</si>
  <si>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</si>
  <si>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</si>
  <si>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</si>
  <si>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</si>
  <si>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</si>
  <si>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</si>
  <si>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</si>
  <si>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</si>
  <si>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</si>
  <si>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</si>
  <si>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</si>
  <si>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</si>
  <si>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</si>
  <si>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</si>
  <si>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</si>
  <si>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</si>
  <si>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</si>
  <si>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</si>
  <si>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</si>
  <si>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</si>
  <si>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</si>
  <si>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</si>
  <si>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</si>
  <si>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</si>
  <si>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</si>
  <si>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</si>
  <si>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</si>
  <si>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</si>
  <si>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</si>
  <si>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</si>
  <si>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</si>
  <si>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</si>
  <si>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</si>
  <si>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</si>
  <si>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</si>
  <si>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</si>
  <si>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</si>
  <si>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</si>
  <si>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</si>
  <si>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</si>
  <si>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</si>
  <si>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</si>
  <si>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</si>
  <si>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</si>
  <si>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</si>
  <si>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</si>
  <si>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</si>
  <si>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</si>
  <si>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</si>
  <si>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</si>
  <si>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</si>
  <si>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</si>
  <si>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</si>
  <si>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</si>
  <si>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</si>
  <si>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</si>
  <si>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</si>
  <si>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</si>
  <si>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</si>
  <si>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</si>
  <si>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</si>
  <si>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</si>
  <si>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</si>
  <si>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</si>
  <si>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</si>
  <si>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</si>
  <si>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</si>
  <si>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</si>
  <si>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</si>
  <si>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</si>
  <si>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</si>
  <si>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</si>
  <si>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</si>
  <si>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</si>
  <si>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</si>
  <si>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</si>
  <si>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</si>
  <si>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</si>
  <si>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</si>
  <si>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</si>
  <si>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</si>
  <si>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</si>
  <si>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</si>
  <si>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</si>
  <si>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</si>
  <si>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</si>
  <si>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</si>
  <si>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</si>
  <si>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</si>
  <si>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</si>
  <si>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</si>
  <si>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</si>
  <si>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</si>
  <si>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</si>
  <si>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</si>
  <si>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</si>
  <si>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</si>
  <si>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</si>
  <si>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</si>
  <si>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</si>
  <si>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</si>
  <si>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</si>
  <si>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</si>
  <si>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</si>
  <si>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</si>
  <si>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</si>
  <si>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</si>
  <si>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</si>
  <si>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</si>
  <si>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</si>
  <si>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</si>
  <si>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</si>
  <si>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</si>
  <si>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</si>
  <si>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</si>
  <si>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</si>
  <si>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</si>
  <si>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</si>
  <si>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</si>
  <si>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</si>
  <si>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</si>
  <si>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</si>
  <si>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</si>
  <si>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</si>
  <si>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</si>
  <si>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</si>
  <si>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</si>
  <si>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</si>
  <si>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</si>
  <si>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</si>
  <si>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</si>
  <si>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</si>
  <si>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</si>
  <si>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</si>
  <si>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</si>
  <si>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</si>
  <si>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</si>
  <si>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</si>
  <si>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</si>
  <si>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</si>
  <si>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</si>
  <si>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</si>
  <si>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</si>
  <si>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</si>
  <si>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</si>
  <si>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</si>
  <si>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</si>
  <si>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</si>
  <si>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</si>
  <si>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</si>
  <si>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</si>
  <si>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</si>
  <si>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</si>
  <si>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</si>
  <si>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</si>
  <si>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</si>
  <si>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</si>
  <si>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</si>
  <si>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</si>
  <si>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</si>
  <si>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</si>
  <si>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</si>
  <si>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</si>
  <si>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</si>
  <si>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</si>
  <si>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</si>
  <si>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</si>
  <si>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</si>
  <si>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</si>
  <si>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</si>
  <si>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</si>
  <si>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</si>
  <si>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</si>
  <si>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</si>
  <si>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</si>
  <si>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</si>
  <si>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</si>
  <si>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</si>
  <si>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</si>
  <si>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</si>
  <si>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</si>
  <si>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</si>
  <si>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</si>
  <si>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</si>
  <si>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</si>
  <si>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</si>
  <si>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</si>
  <si>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</si>
  <si>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</si>
  <si>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</si>
  <si>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</si>
  <si>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</si>
  <si>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</si>
  <si>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</si>
  <si>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</si>
  <si>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</si>
  <si>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</si>
  <si>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</si>
  <si>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</si>
  <si>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</si>
  <si>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</si>
  <si>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</si>
  <si>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</si>
  <si>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</si>
  <si>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</si>
  <si>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</si>
  <si>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</si>
  <si>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</si>
  <si>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</si>
  <si>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</si>
  <si>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</si>
  <si>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</si>
  <si>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</si>
  <si>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</si>
  <si>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</si>
  <si>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</si>
  <si>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</si>
  <si>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</si>
  <si>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</si>
  <si>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</si>
  <si>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</si>
  <si>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</si>
  <si>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</si>
  <si>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</si>
  <si>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</si>
  <si>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</si>
  <si>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</si>
  <si>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</si>
  <si>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</si>
  <si>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</si>
  <si>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</si>
  <si>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</si>
  <si>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</si>
  <si>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</si>
  <si>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</si>
  <si>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</si>
  <si>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</si>
  <si>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</si>
  <si>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</si>
  <si>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</si>
  <si>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</si>
  <si>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</si>
  <si>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</si>
  <si>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</si>
  <si>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</si>
  <si>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</si>
  <si>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</si>
  <si>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</si>
  <si>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</si>
  <si>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</si>
  <si>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</si>
  <si>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</si>
  <si>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</si>
  <si>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</si>
  <si>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</si>
  <si>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</si>
  <si>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</si>
  <si>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</si>
  <si>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</si>
  <si>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</si>
  <si>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</si>
  <si>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</si>
  <si>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</si>
  <si>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</si>
  <si>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</si>
  <si>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</si>
  <si>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</si>
  <si>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</si>
  <si>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</si>
  <si>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</si>
  <si>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</si>
  <si>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</si>
  <si>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</si>
  <si>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</si>
  <si>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</si>
  <si>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</si>
  <si>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</si>
  <si>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</si>
  <si>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</si>
  <si>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</si>
  <si>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</si>
  <si>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</si>
  <si>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</si>
  <si>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</si>
  <si>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</si>
  <si>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</si>
  <si>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</si>
  <si>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</si>
  <si>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</si>
  <si>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</si>
  <si>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</si>
  <si>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</si>
  <si>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</si>
  <si>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</si>
  <si>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</si>
  <si>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</si>
  <si>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</si>
  <si>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</si>
  <si>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</si>
  <si>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</si>
  <si>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</si>
  <si>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</si>
  <si>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</si>
  <si>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</si>
  <si>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</si>
  <si>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</si>
  <si>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</si>
  <si>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</si>
  <si>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</si>
  <si>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</si>
  <si>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</si>
  <si>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</si>
  <si>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</si>
  <si>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</si>
  <si>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</si>
  <si>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</si>
  <si>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</si>
  <si>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</si>
  <si>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</si>
  <si>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</si>
  <si>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</si>
  <si>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</si>
  <si>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</si>
  <si>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</si>
  <si>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</si>
  <si>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</si>
  <si>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</si>
  <si>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</si>
  <si>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</si>
  <si>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</si>
  <si>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</si>
  <si>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</si>
  <si>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</si>
  <si>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</si>
  <si>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</si>
  <si>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</si>
  <si>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</si>
  <si>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</si>
  <si>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</si>
  <si>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</si>
  <si>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</si>
  <si>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</si>
  <si>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</si>
  <si>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</si>
  <si>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</si>
  <si>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</si>
  <si>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</si>
  <si>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</si>
  <si>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</si>
  <si>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</si>
  <si>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</si>
  <si>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</si>
  <si>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</si>
  <si>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</si>
  <si>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</si>
  <si>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</si>
  <si>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</si>
  <si>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</si>
  <si>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</si>
  <si>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</si>
  <si>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</si>
  <si>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</si>
  <si>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</si>
  <si>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</si>
  <si>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</si>
  <si>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</si>
  <si>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</si>
  <si>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</si>
  <si>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</si>
  <si>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</si>
  <si>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</si>
  <si>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</si>
  <si>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</si>
  <si>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</si>
  <si>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</si>
  <si>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</si>
  <si>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</si>
  <si>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</si>
  <si>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</si>
  <si>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</si>
  <si>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</si>
  <si>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</si>
  <si>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</si>
  <si>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</si>
  <si>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</si>
  <si>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</si>
  <si>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</si>
  <si>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</si>
  <si>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</si>
  <si>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</si>
  <si>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</si>
  <si>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</si>
  <si>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</si>
  <si>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</si>
  <si>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</si>
  <si>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</si>
  <si>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</si>
  <si>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</si>
  <si>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</si>
  <si>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</si>
  <si>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</si>
  <si>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</si>
  <si>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</si>
  <si>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</si>
  <si>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</si>
  <si>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</si>
  <si>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</si>
  <si>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</si>
  <si>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</si>
  <si>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</si>
  <si>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</si>
  <si>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</si>
  <si>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</si>
  <si>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</si>
  <si>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</si>
  <si>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</si>
  <si>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</si>
  <si>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</si>
  <si>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</si>
  <si>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</si>
  <si>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</si>
  <si>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</si>
  <si>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</si>
  <si>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</si>
  <si>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</si>
  <si>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</si>
  <si>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</si>
  <si>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</si>
  <si>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</si>
  <si>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</si>
  <si>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</si>
  <si>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</si>
  <si>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</si>
  <si>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</si>
  <si>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</si>
  <si>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</si>
  <si>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</si>
  <si>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</si>
  <si>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</si>
  <si>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</si>
  <si>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</si>
  <si>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</si>
  <si>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</si>
  <si>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</si>
  <si>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</si>
  <si>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</si>
  <si>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</si>
  <si>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</si>
  <si>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</si>
  <si>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</si>
  <si>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</si>
  <si>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</si>
  <si>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</si>
  <si>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</si>
  <si>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</si>
  <si>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</si>
  <si>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</si>
  <si>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</si>
  <si>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</si>
  <si>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</si>
  <si>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</si>
  <si>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</si>
  <si>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</si>
  <si>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</si>
  <si>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</si>
  <si>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</si>
  <si>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</si>
  <si>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</si>
  <si>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</si>
  <si>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</si>
  <si>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</si>
  <si>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</si>
  <si>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</si>
  <si>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</si>
  <si>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</si>
  <si>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</si>
  <si>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</si>
  <si>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</si>
  <si>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</si>
  <si>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</si>
  <si>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</si>
  <si>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</si>
  <si>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</si>
  <si>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</si>
  <si>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</si>
  <si>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</si>
  <si>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</si>
  <si>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</si>
  <si>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</si>
  <si>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</si>
  <si>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</si>
  <si>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</si>
  <si>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</si>
  <si>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</si>
  <si>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</si>
  <si>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</si>
  <si>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</si>
  <si>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</si>
  <si>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</si>
  <si>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</si>
  <si>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</si>
  <si>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</si>
  <si>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</si>
  <si>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</si>
  <si>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</si>
  <si>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</si>
  <si>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</si>
  <si>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</si>
  <si>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</si>
  <si>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</si>
  <si>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</si>
  <si>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</si>
  <si>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</si>
  <si>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</si>
  <si>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</si>
  <si>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</si>
  <si>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</si>
  <si>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</si>
  <si>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</si>
  <si>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</si>
  <si>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</si>
  <si>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</si>
  <si>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</si>
  <si>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</si>
  <si>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</si>
  <si>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</si>
  <si>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</si>
  <si>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</si>
  <si>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</si>
  <si>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</si>
  <si>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</si>
  <si>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</si>
  <si>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</si>
  <si>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</si>
  <si>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</si>
  <si>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</si>
  <si>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</si>
  <si>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</si>
  <si>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</si>
  <si>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</si>
  <si>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</si>
  <si>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</si>
  <si>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</si>
  <si>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</si>
  <si>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</si>
  <si>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</si>
  <si>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</si>
  <si>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</si>
  <si>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</si>
  <si>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</si>
  <si>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</si>
  <si>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</si>
  <si>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</si>
  <si>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</si>
  <si>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</si>
  <si>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</si>
  <si>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</si>
  <si>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</si>
  <si>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</si>
  <si>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</si>
  <si>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</si>
  <si>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</si>
  <si>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</si>
  <si>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</si>
  <si>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</si>
  <si>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</si>
  <si>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</si>
  <si>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</si>
  <si>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</si>
  <si>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</si>
  <si>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</si>
  <si>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</si>
  <si>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</si>
  <si>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</si>
  <si>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</si>
  <si>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</si>
  <si>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</si>
  <si>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</si>
  <si>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</si>
  <si>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</si>
  <si>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</si>
  <si>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</si>
  <si>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</si>
  <si>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</si>
  <si>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</si>
  <si>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</si>
  <si>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</si>
  <si>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</si>
  <si>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</si>
  <si>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</si>
  <si>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</si>
  <si>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</si>
  <si>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</si>
  <si>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</si>
  <si>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</si>
  <si>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</si>
  <si>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</si>
  <si>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</si>
  <si>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</si>
  <si>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</si>
  <si>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</si>
  <si>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</si>
  <si>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</si>
  <si>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</si>
  <si>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</si>
  <si>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</si>
  <si>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</si>
  <si>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</si>
  <si>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</si>
  <si>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</si>
  <si>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</si>
  <si>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</si>
  <si>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</si>
  <si>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</si>
  <si>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</si>
  <si>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</si>
  <si>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</si>
  <si>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</si>
  <si>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</si>
  <si>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</si>
  <si>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</si>
  <si>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</si>
  <si>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</si>
  <si>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</si>
  <si>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</si>
  <si>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</si>
  <si>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</si>
  <si>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</si>
  <si>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</si>
  <si>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</si>
  <si>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</si>
  <si>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</si>
  <si>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</si>
  <si>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</si>
  <si>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</si>
  <si>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</si>
  <si>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</si>
  <si>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</si>
  <si>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</si>
  <si>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</si>
  <si>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</si>
  <si>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</si>
  <si>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</si>
  <si>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</si>
  <si>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</si>
  <si>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</si>
  <si>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</si>
  <si>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</si>
  <si>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</si>
  <si>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</si>
  <si>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</si>
  <si>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</si>
  <si>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</si>
  <si>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</si>
  <si>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</si>
  <si>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</si>
  <si>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</si>
  <si>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</si>
  <si>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</si>
  <si>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</si>
  <si>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</si>
  <si>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</si>
  <si>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</si>
  <si>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</si>
  <si>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</si>
  <si>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</si>
  <si>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</si>
  <si>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</si>
  <si>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</si>
  <si>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</si>
  <si>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</si>
  <si>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</si>
  <si>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</si>
  <si>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</si>
  <si>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</si>
  <si>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</si>
  <si>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</si>
  <si>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</si>
  <si>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</si>
  <si>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</si>
  <si>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</si>
  <si>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</si>
  <si>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</si>
  <si>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</si>
  <si>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</si>
  <si>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</si>
  <si>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</si>
  <si>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</si>
  <si>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</si>
  <si>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</si>
  <si>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</si>
  <si>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</si>
  <si>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</si>
  <si>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</si>
  <si>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</si>
  <si>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</si>
  <si>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</si>
  <si>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</si>
  <si>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</si>
  <si>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</si>
  <si>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</si>
  <si>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</si>
  <si>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</si>
  <si>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</si>
  <si>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</si>
  <si>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</si>
  <si>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</si>
  <si>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</si>
  <si>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</si>
  <si>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</si>
  <si>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</si>
  <si>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</si>
  <si>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</si>
  <si>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</si>
  <si>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</si>
  <si>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</si>
  <si>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</si>
  <si>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</si>
  <si>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</si>
  <si>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</si>
  <si>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</si>
  <si>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</si>
  <si>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</si>
  <si>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</si>
  <si>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</si>
  <si>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</si>
  <si>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</si>
  <si>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</si>
  <si>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</si>
  <si>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</si>
  <si>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</si>
  <si>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</si>
  <si>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</si>
  <si>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</si>
  <si>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</si>
  <si>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</si>
  <si>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</si>
  <si>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</si>
  <si>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</si>
  <si>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</si>
  <si>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</si>
  <si>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</si>
  <si>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</si>
  <si>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</si>
  <si>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</si>
  <si>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</si>
  <si>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</si>
  <si>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</si>
  <si>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</si>
  <si>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</si>
  <si>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</si>
  <si>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</si>
  <si>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</si>
  <si>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</si>
  <si>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</si>
  <si>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</si>
  <si>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</si>
  <si>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</si>
  <si>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</si>
  <si>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</si>
  <si>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</si>
  <si>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</si>
  <si>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</si>
  <si>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</si>
  <si>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</si>
  <si>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</si>
  <si>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</si>
  <si>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</si>
  <si>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</si>
  <si>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</si>
  <si>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</si>
  <si>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</si>
  <si>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</si>
  <si>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</si>
  <si>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</si>
  <si>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</si>
  <si>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</si>
  <si>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</si>
  <si>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</si>
  <si>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</si>
  <si>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</si>
  <si>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</si>
  <si>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</si>
  <si>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</si>
  <si>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</si>
  <si>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</si>
  <si>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</si>
  <si>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</si>
  <si>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</si>
  <si>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</si>
  <si>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</si>
  <si>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</si>
  <si>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</si>
  <si>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</si>
  <si>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</si>
  <si>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</si>
  <si>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</si>
  <si>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</si>
  <si>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</si>
  <si>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</si>
  <si>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</si>
  <si>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</si>
  <si>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</si>
  <si>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</si>
  <si>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</si>
  <si>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</si>
  <si>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</si>
  <si>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</si>
  <si>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</si>
  <si>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</si>
  <si>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</si>
  <si>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</si>
  <si>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</si>
  <si>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</si>
  <si>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</si>
  <si>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</si>
  <si>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</si>
  <si>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</si>
  <si>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</si>
  <si>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</si>
  <si>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</si>
  <si>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</si>
  <si>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</si>
  <si>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</si>
  <si>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</si>
  <si>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</si>
  <si>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</si>
  <si>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</si>
  <si>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</si>
  <si>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</si>
  <si>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</si>
  <si>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</si>
  <si>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</si>
  <si>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</si>
  <si>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</si>
  <si>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</si>
  <si>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</si>
  <si>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</si>
  <si>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</si>
  <si>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</si>
  <si>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</si>
  <si>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</si>
  <si>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</si>
  <si>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</si>
  <si>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</si>
  <si>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</si>
  <si>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</si>
  <si>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</si>
  <si>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</si>
  <si>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</si>
  <si>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</si>
  <si>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</si>
  <si>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</si>
  <si>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</si>
  <si>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</si>
  <si>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</si>
  <si>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</si>
  <si>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</si>
  <si>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</si>
  <si>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</si>
  <si>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</si>
  <si>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</si>
  <si>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</si>
  <si>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</si>
  <si>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</si>
  <si>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</si>
  <si>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</si>
  <si>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</si>
  <si>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</si>
  <si>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</si>
  <si>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</si>
  <si>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</si>
  <si>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</si>
  <si>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</si>
  <si>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</si>
  <si>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</si>
  <si>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</si>
  <si>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</si>
  <si>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</si>
  <si>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</si>
  <si>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</si>
  <si>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</si>
  <si>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</si>
  <si>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</si>
  <si>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</si>
  <si>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</si>
  <si>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</si>
  <si>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</si>
  <si>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</si>
  <si>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</si>
  <si>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</si>
  <si>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</si>
  <si>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</si>
  <si>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</si>
  <si>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</si>
  <si>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</si>
  <si>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</si>
  <si>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</si>
  <si>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</si>
  <si>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</si>
  <si>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</si>
  <si>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</si>
  <si>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</si>
  <si>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</si>
  <si>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</si>
  <si>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</si>
  <si>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</si>
  <si>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</si>
  <si>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</si>
  <si>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</si>
  <si>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</si>
  <si>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</si>
  <si>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</si>
  <si>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</si>
  <si>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</si>
  <si>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</si>
  <si>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</si>
  <si>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</si>
  <si>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</si>
  <si>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</si>
  <si>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</si>
  <si>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</si>
  <si>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</si>
  <si>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</si>
  <si>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</si>
  <si>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</si>
  <si>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</si>
  <si>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</si>
  <si>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</si>
  <si>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</si>
  <si>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</si>
  <si>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</si>
  <si>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</si>
  <si>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</si>
  <si>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</si>
  <si>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</si>
  <si>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</si>
  <si>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</si>
  <si>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</si>
  <si>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</si>
  <si>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</si>
  <si>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</si>
  <si>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</si>
  <si>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</si>
  <si>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</si>
  <si>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</si>
  <si>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</si>
  <si>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</si>
  <si>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</si>
  <si>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</si>
  <si>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</si>
  <si>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</si>
  <si>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</si>
  <si>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</si>
  <si>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</si>
  <si>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</si>
  <si>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</si>
  <si>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</si>
  <si>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</si>
  <si>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</si>
  <si>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</si>
  <si>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</si>
  <si>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</si>
  <si>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</si>
  <si>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</si>
  <si>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</si>
  <si>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</si>
  <si>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</si>
  <si>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</si>
  <si>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</si>
  <si>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</si>
  <si>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</si>
  <si>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</si>
  <si>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</si>
  <si>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</si>
  <si>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</si>
  <si>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</si>
  <si>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</si>
  <si>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</si>
  <si>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</si>
  <si>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</si>
  <si>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</si>
  <si>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</si>
  <si>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</si>
  <si>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</si>
  <si>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</si>
  <si>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</si>
  <si>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</si>
  <si>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</si>
  <si>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</si>
  <si>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</si>
  <si>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</si>
  <si>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</si>
  <si>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</si>
  <si>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</si>
  <si>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</si>
  <si>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</si>
  <si>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</si>
  <si>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</si>
  <si>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</si>
  <si>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</si>
  <si>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</si>
  <si>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</si>
  <si>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</si>
  <si>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</si>
  <si>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</si>
  <si>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</si>
  <si>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</si>
  <si>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</si>
  <si>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</si>
  <si>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</si>
  <si>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</si>
  <si>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</si>
  <si>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</si>
  <si>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</si>
  <si>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</si>
  <si>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</si>
  <si>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</si>
  <si>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</si>
  <si>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</si>
  <si>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</si>
  <si>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</si>
  <si>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</si>
  <si>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</si>
  <si>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</si>
  <si>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</si>
  <si>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</si>
  <si>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</si>
  <si>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</si>
  <si>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</si>
  <si>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</si>
  <si>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</si>
  <si>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</si>
  <si>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</si>
  <si>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</si>
  <si>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</si>
  <si>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</si>
  <si>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</si>
  <si>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</si>
  <si>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</si>
  <si>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</si>
  <si>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</si>
  <si>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</si>
  <si>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</si>
  <si>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</si>
  <si>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</si>
  <si>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</si>
  <si>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</si>
  <si>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</si>
  <si>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</si>
  <si>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</si>
  <si>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</si>
  <si>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</si>
  <si>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</si>
  <si>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</si>
  <si>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</si>
  <si>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</si>
  <si>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</si>
  <si>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</si>
  <si>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</si>
  <si>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</si>
  <si>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</si>
  <si>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</si>
  <si>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</si>
  <si>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</si>
  <si>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</si>
  <si>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</si>
  <si>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</si>
  <si>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</si>
  <si>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</si>
  <si>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</si>
  <si>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</si>
  <si>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</si>
  <si>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</si>
  <si>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</si>
  <si>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</si>
  <si>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</si>
  <si>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</si>
  <si>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</si>
  <si>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</si>
  <si>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</si>
  <si>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</si>
  <si>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</si>
  <si>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</si>
  <si>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</si>
  <si>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</si>
  <si>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</si>
  <si>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</si>
  <si>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</si>
  <si>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</si>
  <si>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</si>
  <si>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</si>
  <si>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</si>
  <si>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</si>
  <si>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</si>
  <si>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</si>
  <si>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</si>
  <si>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</si>
  <si>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</si>
  <si>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</si>
  <si>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</si>
  <si>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</si>
  <si>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</si>
  <si>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</si>
  <si>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</si>
  <si>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</si>
  <si>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</si>
  <si>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</si>
  <si>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</si>
  <si>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</si>
  <si>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</si>
  <si>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</si>
  <si>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</si>
  <si>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</si>
  <si>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</si>
  <si>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</si>
  <si>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</si>
  <si>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</si>
  <si>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</si>
  <si>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</si>
  <si>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</si>
  <si>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</si>
  <si>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</si>
  <si>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</si>
  <si>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</si>
  <si>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</si>
  <si>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</si>
  <si>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</si>
  <si>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</si>
  <si>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</si>
  <si>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</si>
  <si>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</si>
  <si>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</si>
  <si>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</si>
  <si>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</si>
  <si>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</si>
  <si>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</si>
  <si>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</si>
  <si>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</si>
  <si>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</si>
  <si>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</si>
  <si>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</si>
  <si>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</si>
  <si>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</si>
  <si>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</si>
  <si>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</si>
  <si>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</si>
  <si>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</si>
  <si>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</si>
  <si>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</si>
  <si>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</si>
  <si>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</si>
  <si>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</si>
  <si>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</si>
  <si>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</si>
  <si>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</si>
  <si>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</si>
  <si>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</si>
  <si>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</si>
  <si>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</si>
  <si>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</si>
  <si>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</si>
  <si>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</si>
  <si>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</si>
  <si>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</si>
  <si>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</si>
  <si>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</si>
  <si>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</si>
  <si>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</si>
  <si>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</si>
  <si>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</si>
  <si>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</si>
  <si>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</si>
  <si>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</si>
  <si>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</si>
  <si>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</si>
  <si>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</si>
  <si>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</si>
  <si>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</si>
  <si>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</si>
  <si>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</si>
  <si>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</si>
  <si>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</si>
  <si>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</si>
  <si>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</si>
  <si>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</si>
  <si>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</si>
  <si>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</si>
  <si>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</si>
  <si>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</si>
  <si>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</si>
  <si>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</si>
  <si>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</si>
  <si>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</si>
  <si>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</si>
  <si>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</si>
  <si>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</si>
  <si>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</si>
  <si>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</si>
  <si>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</si>
  <si>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</si>
  <si>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</si>
  <si>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</si>
  <si>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</si>
  <si>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</si>
  <si>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</si>
  <si>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</si>
  <si>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</si>
  <si>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</si>
  <si>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</si>
  <si>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</si>
  <si>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</si>
  <si>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</si>
  <si>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</si>
  <si>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</si>
  <si>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</si>
  <si>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</si>
  <si>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</si>
  <si>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</si>
  <si>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</si>
  <si>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</si>
  <si>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</si>
  <si>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</si>
  <si>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</si>
  <si>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</si>
  <si>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</si>
  <si>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</si>
  <si>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</si>
  <si>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</si>
  <si>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</si>
  <si>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</si>
  <si>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</si>
  <si>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</si>
  <si>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</si>
  <si>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</si>
  <si>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</si>
  <si>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</si>
  <si>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</si>
  <si>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</si>
  <si>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</si>
  <si>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</si>
  <si>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</si>
  <si>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</si>
  <si>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</si>
  <si>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</si>
  <si>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</si>
  <si>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</si>
  <si>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</si>
  <si>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</si>
  <si>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</si>
  <si>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</si>
  <si>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</si>
  <si>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</si>
  <si>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</si>
  <si>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</si>
  <si>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</si>
  <si>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</si>
  <si>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</si>
  <si>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</si>
  <si>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</si>
  <si>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</si>
  <si>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</si>
  <si>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</si>
  <si>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</si>
  <si>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</si>
  <si>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</si>
  <si>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</si>
  <si>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</si>
  <si>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</si>
  <si>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</si>
  <si>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</si>
  <si>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</si>
  <si>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</si>
  <si>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</si>
  <si>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</si>
  <si>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</si>
  <si>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</si>
  <si>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</si>
  <si>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</si>
  <si>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</si>
  <si>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</si>
  <si>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</si>
  <si>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</si>
  <si>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</si>
  <si>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</si>
  <si>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</si>
  <si>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</si>
  <si>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</si>
  <si>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</si>
  <si>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</si>
  <si>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</si>
  <si>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</si>
  <si>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</si>
  <si>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</si>
  <si>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</si>
  <si>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</si>
  <si>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</si>
  <si>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</si>
  <si>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</si>
  <si>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</si>
  <si>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</si>
  <si>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</si>
  <si>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</si>
  <si>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</si>
  <si>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</si>
  <si>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</si>
  <si>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</si>
  <si>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</si>
  <si>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</si>
  <si>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</si>
  <si>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</si>
  <si>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</si>
  <si>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</si>
  <si>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</si>
  <si>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</si>
  <si>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</si>
  <si>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</si>
  <si>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</si>
  <si>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</si>
  <si>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</si>
  <si>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</si>
  <si>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</si>
  <si>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</si>
  <si>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</si>
  <si>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</si>
  <si>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</si>
  <si>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</si>
  <si>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</si>
  <si>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</si>
  <si>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</si>
  <si>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</si>
  <si>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</si>
  <si>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</si>
  <si>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</si>
  <si>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</si>
  <si>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</si>
  <si>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</si>
  <si>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</si>
  <si>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</si>
  <si>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</si>
  <si>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</si>
  <si>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</si>
  <si>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</si>
  <si>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</si>
  <si>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</si>
  <si>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</si>
  <si>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</si>
  <si>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</si>
  <si>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</si>
  <si>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</si>
  <si>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</si>
  <si>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</si>
  <si>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</si>
  <si>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</si>
  <si>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</si>
  <si>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</si>
  <si>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</si>
  <si>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</si>
  <si>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</si>
  <si>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</si>
  <si>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</si>
  <si>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</si>
  <si>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</si>
  <si>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</si>
  <si>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</si>
  <si>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</si>
  <si>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</si>
  <si>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</si>
  <si>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</si>
  <si>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</si>
  <si>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</si>
  <si>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</si>
  <si>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</si>
  <si>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</si>
  <si>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</si>
  <si>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</si>
  <si>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</si>
  <si>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</si>
  <si>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</si>
  <si>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</si>
  <si>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</si>
  <si>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</si>
  <si>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</si>
  <si>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</si>
  <si>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</si>
  <si>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</si>
  <si>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</si>
  <si>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</si>
  <si>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</si>
  <si>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</si>
  <si>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</si>
  <si>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</si>
  <si>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</si>
  <si>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</si>
  <si>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</si>
  <si>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</si>
  <si>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</si>
  <si>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</si>
  <si>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</si>
  <si>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</si>
  <si>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</si>
  <si>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</si>
  <si>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</si>
  <si>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</si>
  <si>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</si>
  <si>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</si>
  <si>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</si>
  <si>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</si>
  <si>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</si>
  <si>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</si>
  <si>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</si>
  <si>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</si>
  <si>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</si>
  <si>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</si>
  <si>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</si>
  <si>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</si>
  <si>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</si>
  <si>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</si>
  <si>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</si>
  <si>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</si>
  <si>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</si>
  <si>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</si>
  <si>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</si>
  <si>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</si>
  <si>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</si>
  <si>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</si>
  <si>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</si>
  <si>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</si>
  <si>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</si>
  <si>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</si>
  <si>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</si>
  <si>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</si>
  <si>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</si>
  <si>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</si>
  <si>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</si>
  <si>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</si>
  <si>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</si>
  <si>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</si>
  <si>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</si>
  <si>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</si>
  <si>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</si>
  <si>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</si>
  <si>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</si>
  <si>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</si>
  <si>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</si>
  <si>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</si>
  <si>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</si>
  <si>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</si>
  <si>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</si>
  <si>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</si>
  <si>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</si>
  <si>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</si>
  <si>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</si>
  <si>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</si>
  <si>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</si>
  <si>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</si>
  <si>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</si>
  <si>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</si>
  <si>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</si>
  <si>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</si>
  <si>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</si>
  <si>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</si>
  <si>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</si>
  <si>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</si>
  <si>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</si>
  <si>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</si>
  <si>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</si>
  <si>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</si>
  <si>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</si>
  <si>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</si>
  <si>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</si>
  <si>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</si>
  <si>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</si>
  <si>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</si>
  <si>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</si>
  <si>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</si>
  <si>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</si>
  <si>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</si>
  <si>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</si>
  <si>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</si>
  <si>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</si>
  <si>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</si>
  <si>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</si>
  <si>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</si>
  <si>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</si>
  <si>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</si>
  <si>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</si>
  <si>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</si>
  <si>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</si>
  <si>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</si>
  <si>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</si>
  <si>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</si>
  <si>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</si>
  <si>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</si>
  <si>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</si>
  <si>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</si>
  <si>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</si>
  <si>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</si>
  <si>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</si>
  <si>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</si>
  <si>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</si>
  <si>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</si>
  <si>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</si>
  <si>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</si>
  <si>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</si>
  <si>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</si>
  <si>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</si>
  <si>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</si>
  <si>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</si>
  <si>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</si>
  <si>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</si>
  <si>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</si>
  <si>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</si>
  <si>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</si>
  <si>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</si>
  <si>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</si>
  <si>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</si>
  <si>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</si>
  <si>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</si>
  <si>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</si>
  <si>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</si>
  <si>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</si>
  <si>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</si>
  <si>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</si>
  <si>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</si>
  <si>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</si>
  <si>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</si>
  <si>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</si>
  <si>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</si>
  <si>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</si>
  <si>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</si>
  <si>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</si>
  <si>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</si>
  <si>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</si>
  <si>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</si>
  <si>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</si>
  <si>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</si>
  <si>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</si>
  <si>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</si>
  <si>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</si>
  <si>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</si>
  <si>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</si>
  <si>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</si>
  <si>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</si>
  <si>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</si>
  <si>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</si>
  <si>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</si>
  <si>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</si>
  <si>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</si>
  <si>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</si>
  <si>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</si>
  <si>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</si>
  <si>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</si>
  <si>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</si>
  <si>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</si>
  <si>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</si>
  <si>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</si>
  <si>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</si>
  <si>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</si>
  <si>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</si>
  <si>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</si>
  <si>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</si>
  <si>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</si>
  <si>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</si>
  <si>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</si>
  <si>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</si>
  <si>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</si>
  <si>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</si>
  <si>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</si>
  <si>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</si>
  <si>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</si>
  <si>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</si>
  <si>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</si>
  <si>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</si>
  <si>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</si>
  <si>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</si>
  <si>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</si>
  <si>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</si>
  <si>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</si>
  <si>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</si>
  <si>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</si>
  <si>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</si>
  <si>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</si>
  <si>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</si>
  <si>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</si>
  <si>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</si>
  <si>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</si>
  <si>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</si>
  <si>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</si>
  <si>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</si>
  <si>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</si>
  <si>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</si>
  <si>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</si>
  <si>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</si>
  <si>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</si>
  <si>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</si>
  <si>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</si>
  <si>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</si>
  <si>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</si>
  <si>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</si>
  <si>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</si>
  <si>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</si>
  <si>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</si>
  <si>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</si>
  <si>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</si>
  <si>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</si>
  <si>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</si>
  <si>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</si>
  <si>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</si>
  <si>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</si>
  <si>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</si>
  <si>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</si>
  <si>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</si>
  <si>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</si>
  <si>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</si>
  <si>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</si>
  <si>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</si>
  <si>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</si>
  <si>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</si>
  <si>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</si>
  <si>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</si>
  <si>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</si>
  <si>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</si>
  <si>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</si>
  <si>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</si>
  <si>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</si>
  <si>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</si>
  <si>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</si>
  <si>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</si>
  <si>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</si>
  <si>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</si>
  <si>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</si>
  <si>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</si>
  <si>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</si>
  <si>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</si>
  <si>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</si>
  <si>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</si>
  <si>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</si>
  <si>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</si>
  <si>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</si>
  <si>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</si>
  <si>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</si>
  <si>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</si>
  <si>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</si>
  <si>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</si>
  <si>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</si>
  <si>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</si>
  <si>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</si>
  <si>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</si>
  <si>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</si>
  <si>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</si>
  <si>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</si>
  <si>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</si>
  <si>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</si>
  <si>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</si>
  <si>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</si>
  <si>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</si>
  <si>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</si>
  <si>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</si>
  <si>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</si>
  <si>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</si>
  <si>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</si>
  <si>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</si>
  <si>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</si>
  <si>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</si>
  <si>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</si>
  <si>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</si>
  <si>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</si>
  <si>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</si>
  <si>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</si>
  <si>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</si>
  <si>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</si>
  <si>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</si>
  <si>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</si>
  <si>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</si>
  <si>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</si>
  <si>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</si>
  <si>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</si>
  <si>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</si>
  <si>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</si>
  <si>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</si>
  <si>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</si>
  <si>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</si>
  <si>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</si>
  <si>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</si>
  <si>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</si>
  <si>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</si>
  <si>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</si>
  <si>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</si>
  <si>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</si>
  <si>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</si>
  <si>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</si>
  <si>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</si>
  <si>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</si>
  <si>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</si>
  <si>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</si>
  <si>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</si>
  <si>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</si>
  <si>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</si>
  <si>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</si>
  <si>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</si>
  <si>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</si>
  <si>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</si>
  <si>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</si>
  <si>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</si>
  <si>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</si>
  <si>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</si>
  <si>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</si>
  <si>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</si>
  <si>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</si>
  <si>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</si>
  <si>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</si>
  <si>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</si>
  <si>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</si>
  <si>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</si>
  <si>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</si>
  <si>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</si>
  <si>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</si>
  <si>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</si>
  <si>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</si>
  <si>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</si>
  <si>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</si>
  <si>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</si>
  <si>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</si>
  <si>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</si>
  <si>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</si>
  <si>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</si>
  <si>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</si>
  <si>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</si>
  <si>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</si>
  <si>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</si>
  <si>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</si>
  <si>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</si>
  <si>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</si>
  <si>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</si>
  <si>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</si>
  <si>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</si>
  <si>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</si>
  <si>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</si>
  <si>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</si>
  <si>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</si>
  <si>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</si>
  <si>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</si>
  <si>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</si>
  <si>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</si>
  <si>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</si>
  <si>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</si>
  <si>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</si>
  <si>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</si>
  <si>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</si>
  <si>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</si>
  <si>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</si>
  <si>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</si>
  <si>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</si>
  <si>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</si>
  <si>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</si>
  <si>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</si>
  <si>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</si>
  <si>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</si>
  <si>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</si>
  <si>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</si>
  <si>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</si>
  <si>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</si>
  <si>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</si>
  <si>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</si>
  <si>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</si>
  <si>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</si>
  <si>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</si>
  <si>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</si>
  <si>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</si>
  <si>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</si>
  <si>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</si>
  <si>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</si>
  <si>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</si>
  <si>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</si>
  <si>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</si>
  <si>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</si>
  <si>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</si>
  <si>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</si>
  <si>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</si>
  <si>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</si>
  <si>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</si>
  <si>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</si>
  <si>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</si>
  <si>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</si>
  <si>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</si>
  <si>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</si>
  <si>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</si>
  <si>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</si>
  <si>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</si>
  <si>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</si>
  <si>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</si>
  <si>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</si>
  <si>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</si>
  <si>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</si>
  <si>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</si>
  <si>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</si>
  <si>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</si>
  <si>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</si>
  <si>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</si>
  <si>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</si>
  <si>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</si>
  <si>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</si>
  <si>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</si>
  <si>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</si>
  <si>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</si>
  <si>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</si>
  <si>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</si>
  <si>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</si>
  <si>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</si>
  <si>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</si>
  <si>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</si>
  <si>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</si>
  <si>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</si>
  <si>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</si>
  <si>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</si>
  <si>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</si>
  <si>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</si>
  <si>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</si>
  <si>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</si>
  <si>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</si>
  <si>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</si>
  <si>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</si>
  <si>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</si>
  <si>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</si>
  <si>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</si>
  <si>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</si>
  <si>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</si>
  <si>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</si>
  <si>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</si>
  <si>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</si>
  <si>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</si>
  <si>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</si>
  <si>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</si>
  <si>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</si>
  <si>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</si>
  <si>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</si>
  <si>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</si>
  <si>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</si>
  <si>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</si>
  <si>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</si>
  <si>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</si>
  <si>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</si>
  <si>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</si>
  <si>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</si>
  <si>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</si>
  <si>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</si>
  <si>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</si>
  <si>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</si>
  <si>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</si>
  <si>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</si>
  <si>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</si>
  <si>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</si>
  <si>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</si>
  <si>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</si>
  <si>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</si>
  <si>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</si>
  <si>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</si>
  <si>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</si>
  <si>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</si>
  <si>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</si>
  <si>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</si>
  <si>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</si>
  <si>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</si>
  <si>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</si>
  <si>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</si>
  <si>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</si>
  <si>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</si>
  <si>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</si>
  <si>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</si>
  <si>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</si>
  <si>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</si>
  <si>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</si>
  <si>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</si>
  <si>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</si>
  <si>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</si>
  <si>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</si>
  <si>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</si>
  <si>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</si>
  <si>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</si>
  <si>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</si>
  <si>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</si>
  <si>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</si>
  <si>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</si>
  <si>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</si>
  <si>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</si>
  <si>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</si>
  <si>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</si>
  <si>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</si>
  <si>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</si>
  <si>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</si>
  <si>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</si>
  <si>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</si>
  <si>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</si>
  <si>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</si>
  <si>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</si>
  <si>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</si>
  <si>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</si>
  <si>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</si>
  <si>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</si>
  <si>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</si>
  <si>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</si>
  <si>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</si>
  <si>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</si>
  <si>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</si>
  <si>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</si>
  <si>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</si>
  <si>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</si>
  <si>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</si>
  <si>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</si>
  <si>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</si>
  <si>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</si>
  <si>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</si>
  <si>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</si>
  <si>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</si>
  <si>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</si>
  <si>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</si>
  <si>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</si>
  <si>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</si>
  <si>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</si>
  <si>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</si>
  <si>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</si>
  <si>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</si>
  <si>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</si>
  <si>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</si>
  <si>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</si>
  <si>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</si>
  <si>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</si>
  <si>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</si>
  <si>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</si>
  <si>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</si>
  <si>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</si>
  <si>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</si>
  <si>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</si>
  <si>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</si>
  <si>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</si>
  <si>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</si>
  <si>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</si>
  <si>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</si>
  <si>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</si>
  <si>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</si>
  <si>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</si>
  <si>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</si>
  <si>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</si>
  <si>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</si>
  <si>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</si>
  <si>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</si>
  <si>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</si>
  <si>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</si>
  <si>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</si>
  <si>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</si>
  <si>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</si>
  <si>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</si>
  <si>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</si>
  <si>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</si>
  <si>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</si>
  <si>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</si>
  <si>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</si>
  <si>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</si>
  <si>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</si>
  <si>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</si>
  <si>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</si>
  <si>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</si>
  <si>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</si>
  <si>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</si>
  <si>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</si>
  <si>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</si>
  <si>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</si>
  <si>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</si>
  <si>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</si>
  <si>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</si>
  <si>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</si>
  <si>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</si>
  <si>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</si>
  <si>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</si>
  <si>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</si>
  <si>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</si>
  <si>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</si>
  <si>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</si>
  <si>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</si>
  <si>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</si>
  <si>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</si>
  <si>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</si>
  <si>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</si>
  <si>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</si>
  <si>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</si>
  <si>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</si>
  <si>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</si>
  <si>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</si>
  <si>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</si>
  <si>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</si>
  <si>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</si>
  <si>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</si>
  <si>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</si>
  <si>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</si>
  <si>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</si>
  <si>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</si>
  <si>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</si>
  <si>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</si>
  <si>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</si>
  <si>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</si>
  <si>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</si>
  <si>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</si>
  <si>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</si>
  <si>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</si>
  <si>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</si>
  <si>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</si>
  <si>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</si>
  <si>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</si>
  <si>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</si>
  <si>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</si>
  <si>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</si>
  <si>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</si>
  <si>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</si>
  <si>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</si>
  <si>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</si>
  <si>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</si>
  <si>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</si>
  <si>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</si>
  <si>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</si>
  <si>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</si>
  <si>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</si>
  <si>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</si>
  <si>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</si>
  <si>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</si>
  <si>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</si>
  <si>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</si>
  <si>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</si>
  <si>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</si>
  <si>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</si>
  <si>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</si>
  <si>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</si>
  <si>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</si>
  <si>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</si>
  <si>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</si>
  <si>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</si>
  <si>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</si>
  <si>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</si>
  <si>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</si>
  <si>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</si>
  <si>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</si>
  <si>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</si>
  <si>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</si>
  <si>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</si>
  <si>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</si>
  <si>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</si>
  <si>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</si>
  <si>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</si>
  <si>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</si>
  <si>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</si>
  <si>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</si>
  <si>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</si>
  <si>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</si>
  <si>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</si>
  <si>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</si>
  <si>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</si>
  <si>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</si>
  <si>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</si>
  <si>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</si>
  <si>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</si>
  <si>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</si>
  <si>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</si>
  <si>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</si>
  <si>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</si>
  <si>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</si>
  <si>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</si>
  <si>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</si>
  <si>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</si>
  <si>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</si>
  <si>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</si>
  <si>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</si>
  <si>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</si>
  <si>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</si>
  <si>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</si>
  <si>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</si>
  <si>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</si>
  <si>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</si>
  <si>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</si>
  <si>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</si>
  <si>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</si>
  <si>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</si>
  <si>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</si>
  <si>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</si>
  <si>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</si>
  <si>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</si>
  <si>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</si>
  <si>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</si>
  <si>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</si>
  <si>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</si>
  <si>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</si>
  <si>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</si>
  <si>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</si>
  <si>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</si>
  <si>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</si>
  <si>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</si>
  <si>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</si>
  <si>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</si>
  <si>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</si>
  <si>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</si>
  <si>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</si>
  <si>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</si>
  <si>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</si>
  <si>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</si>
  <si>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</si>
  <si>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</si>
  <si>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</si>
  <si>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</si>
  <si>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</si>
  <si>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</si>
  <si>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</si>
  <si>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</si>
  <si>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</si>
  <si>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</si>
  <si>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</si>
  <si>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</si>
  <si>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</si>
  <si>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</si>
  <si>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</si>
  <si>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</si>
  <si>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</si>
  <si>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</si>
  <si>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</si>
  <si>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</si>
  <si>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</si>
  <si>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</si>
  <si>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</si>
  <si>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</si>
  <si>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</si>
  <si>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</si>
  <si>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</si>
  <si>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</si>
  <si>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</si>
  <si>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</si>
  <si>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</si>
  <si>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</si>
  <si>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</si>
  <si>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</si>
  <si>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</si>
  <si>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</si>
  <si>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</si>
  <si>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</si>
  <si>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</si>
  <si>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</si>
  <si>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</si>
  <si>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</si>
  <si>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</si>
  <si>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</si>
  <si>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</si>
  <si>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</si>
  <si>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</si>
  <si>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</si>
  <si>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</si>
  <si>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</si>
  <si>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</si>
  <si>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</si>
  <si>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</si>
  <si>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</si>
  <si>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</si>
  <si>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</si>
  <si>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</si>
  <si>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</si>
  <si>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</si>
  <si>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</si>
  <si>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</si>
  <si>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</si>
  <si>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</si>
  <si>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</si>
  <si>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</si>
  <si>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</si>
  <si>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</si>
  <si>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</si>
  <si>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</si>
  <si>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</si>
  <si>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</si>
  <si>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</si>
  <si>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</si>
  <si>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</si>
  <si>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</si>
  <si>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</si>
  <si>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</si>
  <si>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</si>
  <si>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</si>
  <si>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</si>
  <si>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</si>
  <si>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</si>
  <si>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</si>
  <si>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</si>
  <si>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</si>
  <si>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</si>
  <si>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</si>
  <si>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</si>
  <si>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</si>
  <si>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</si>
  <si>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</si>
  <si>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</si>
  <si>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</si>
  <si>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</si>
  <si>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</si>
  <si>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</si>
  <si>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</si>
  <si>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</si>
  <si>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</si>
  <si>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</si>
  <si>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</si>
  <si>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</si>
  <si>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</si>
  <si>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</si>
  <si>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</si>
  <si>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</si>
  <si>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</si>
  <si>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</si>
  <si>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</si>
  <si>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</si>
  <si>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</si>
  <si>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</si>
  <si>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</si>
  <si>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</si>
  <si>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</si>
  <si>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</si>
  <si>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</si>
  <si>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</si>
  <si>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</si>
  <si>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</si>
  <si>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</si>
  <si>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</si>
  <si>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</si>
  <si>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</si>
  <si>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</si>
  <si>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</si>
  <si>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</si>
  <si>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</si>
  <si>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</si>
  <si>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</si>
  <si>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</si>
  <si>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</si>
  <si>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</si>
  <si>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</si>
  <si>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</si>
  <si>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</si>
  <si>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</si>
  <si>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</si>
  <si>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</si>
  <si>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</si>
  <si>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</si>
  <si>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</si>
  <si>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</si>
  <si>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</si>
  <si>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</si>
  <si>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</si>
  <si>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</si>
  <si>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</si>
  <si>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</si>
  <si>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</si>
  <si>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</si>
  <si>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</si>
  <si>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</si>
  <si>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</si>
  <si>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</si>
  <si>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</si>
  <si>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</si>
  <si>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</si>
  <si>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</si>
  <si>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</si>
  <si>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</si>
  <si>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</si>
  <si>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</si>
  <si>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</si>
  <si>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</si>
  <si>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</si>
  <si>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</si>
  <si>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</si>
  <si>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</si>
  <si>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</si>
  <si>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</si>
  <si>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</si>
  <si>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</si>
  <si>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</si>
  <si>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</si>
  <si>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</si>
  <si>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</si>
  <si>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</si>
  <si>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</si>
  <si>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</si>
  <si>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</si>
  <si>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</si>
  <si>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</si>
  <si>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</si>
  <si>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</si>
  <si>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</si>
  <si>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</si>
  <si>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</si>
  <si>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</si>
  <si>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</si>
  <si>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</si>
  <si>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</si>
  <si>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</si>
  <si>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</si>
  <si>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</si>
  <si>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</si>
  <si>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</si>
  <si>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</si>
  <si>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</si>
  <si>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</si>
  <si>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</si>
  <si>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</si>
  <si>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</si>
  <si>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</si>
  <si>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</si>
  <si>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</si>
  <si>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</si>
  <si>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</si>
  <si>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</si>
  <si>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</si>
  <si>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</si>
  <si>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</si>
  <si>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</si>
  <si>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</si>
  <si>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</si>
  <si>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</si>
  <si>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</si>
  <si>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</si>
  <si>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</si>
  <si>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</si>
  <si>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</si>
  <si>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</si>
  <si>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</si>
  <si>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</si>
  <si>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</si>
  <si>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</si>
  <si>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</si>
  <si>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</si>
  <si>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</si>
  <si>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</si>
  <si>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</si>
  <si>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</si>
  <si>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</si>
  <si>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</si>
  <si>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</si>
  <si>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</si>
  <si>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</si>
  <si>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</si>
  <si>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</si>
  <si>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</si>
  <si>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</si>
  <si>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</si>
  <si>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</si>
  <si>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</si>
  <si>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</si>
  <si>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</si>
  <si>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</si>
  <si>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</si>
  <si>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</si>
  <si>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</si>
  <si>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</si>
  <si>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</si>
  <si>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</si>
  <si>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</si>
  <si>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</si>
  <si>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</si>
  <si>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</si>
  <si>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</si>
  <si>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</si>
  <si>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</si>
  <si>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</si>
  <si>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</si>
  <si>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</si>
  <si>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</si>
  <si>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</si>
  <si>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</si>
  <si>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</si>
  <si>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</si>
  <si>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</si>
  <si>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</si>
  <si>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</si>
  <si>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</si>
  <si>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</si>
  <si>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</si>
  <si>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</si>
  <si>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</si>
  <si>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</si>
  <si>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</si>
  <si>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</si>
  <si>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</si>
  <si>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</si>
  <si>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</si>
  <si>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</si>
  <si>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</si>
  <si>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</si>
  <si>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</si>
  <si>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</si>
  <si>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</si>
  <si>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</si>
  <si>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</si>
  <si>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</si>
  <si>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</si>
  <si>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</si>
  <si>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</si>
  <si>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</si>
  <si>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</si>
  <si>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</si>
  <si>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</si>
  <si>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</si>
  <si>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</si>
  <si>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</si>
  <si>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</si>
  <si>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</si>
  <si>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</si>
  <si>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</si>
  <si>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</si>
  <si>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</si>
  <si>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</si>
  <si>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</si>
  <si>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</si>
  <si>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</si>
  <si>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</si>
  <si>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</si>
  <si>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</si>
  <si>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</si>
  <si>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</si>
  <si>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</si>
  <si>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</si>
  <si>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</si>
  <si>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</si>
  <si>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</si>
  <si>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</si>
  <si>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</si>
  <si>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</si>
  <si>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</si>
  <si>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</si>
  <si>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</si>
  <si>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</si>
  <si>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</si>
  <si>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</si>
  <si>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</si>
  <si>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</si>
  <si>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</si>
  <si>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</si>
  <si>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</si>
  <si>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</si>
  <si>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</si>
  <si>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</si>
  <si>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</si>
  <si>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</si>
  <si>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</si>
  <si>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</si>
  <si>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</si>
  <si>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</si>
  <si>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</si>
  <si>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</si>
  <si>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</si>
  <si>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</si>
  <si>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</si>
  <si>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</si>
  <si>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</si>
  <si>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</si>
  <si>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</si>
  <si>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</si>
  <si>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</si>
  <si>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</si>
  <si>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</si>
  <si>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</si>
  <si>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</si>
  <si>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</si>
  <si>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</si>
  <si>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</si>
  <si>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</si>
  <si>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</si>
  <si>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</si>
  <si>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</si>
  <si>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</si>
  <si>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</si>
  <si>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</si>
  <si>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</si>
  <si>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</si>
  <si>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</si>
  <si>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</si>
  <si>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</si>
  <si>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</si>
  <si>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</si>
  <si>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</si>
  <si>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</si>
  <si>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</si>
  <si>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</si>
  <si>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</si>
  <si>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</si>
  <si>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</si>
  <si>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</si>
  <si>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</si>
  <si>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</si>
  <si>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</si>
  <si>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</si>
  <si>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</si>
  <si>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</si>
  <si>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</si>
  <si>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</si>
  <si>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</si>
  <si>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</si>
  <si>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</si>
  <si>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</si>
  <si>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</si>
  <si>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</si>
  <si>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</si>
  <si>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</si>
  <si>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</si>
  <si>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</si>
  <si>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</si>
  <si>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</si>
  <si>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</si>
  <si>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</si>
  <si>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</si>
  <si>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</si>
  <si>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</si>
  <si>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</si>
  <si>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</si>
  <si>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</si>
  <si>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</si>
  <si>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</si>
  <si>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</si>
  <si>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</si>
  <si>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</si>
  <si>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</si>
  <si>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</si>
  <si>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</si>
  <si>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</si>
  <si>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</si>
  <si>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</si>
  <si>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</si>
  <si>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</si>
  <si>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</si>
  <si>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</si>
  <si>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</si>
  <si>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</si>
  <si>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</si>
  <si>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</si>
  <si>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</si>
  <si>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</si>
  <si>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</si>
  <si>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</si>
  <si>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</si>
  <si>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</si>
  <si>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</si>
  <si>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</si>
  <si>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</si>
  <si>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</si>
  <si>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</si>
  <si>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</si>
  <si>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</si>
  <si>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</si>
  <si>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</si>
  <si>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</si>
  <si>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</si>
  <si>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</si>
  <si>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</si>
  <si>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</si>
  <si>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</si>
  <si>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</si>
  <si>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</si>
  <si>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</si>
  <si>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</si>
  <si>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</si>
  <si>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</si>
  <si>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</si>
  <si>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</si>
  <si>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</si>
  <si>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</si>
  <si>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</si>
  <si>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</si>
  <si>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</si>
  <si>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</si>
  <si>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</si>
  <si>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</si>
  <si>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</si>
  <si>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</si>
  <si>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</si>
  <si>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</si>
  <si>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</si>
  <si>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</si>
  <si>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</si>
  <si>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</si>
  <si>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</si>
  <si>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</si>
  <si>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</si>
  <si>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</si>
  <si>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</si>
  <si>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</si>
  <si>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</si>
  <si>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</si>
  <si>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</si>
  <si>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</si>
  <si>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</si>
  <si>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</si>
  <si>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</si>
  <si>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</si>
  <si>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</si>
  <si>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</si>
  <si>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</si>
  <si>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</si>
  <si>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</si>
  <si>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</si>
  <si>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</si>
  <si>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</si>
  <si>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</si>
  <si>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</si>
  <si>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</si>
  <si>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</si>
  <si>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</si>
  <si>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</si>
  <si>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</si>
  <si>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</si>
  <si>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</si>
  <si>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</si>
  <si>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</si>
  <si>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</si>
  <si>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</si>
  <si>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</si>
  <si>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</si>
  <si>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</si>
  <si>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</si>
  <si>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</si>
  <si>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</si>
  <si>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</si>
  <si>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</si>
  <si>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</si>
  <si>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</si>
  <si>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</si>
  <si>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</si>
  <si>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</si>
  <si>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</si>
  <si>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</si>
  <si>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</si>
  <si>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</si>
  <si>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</si>
  <si>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</si>
  <si>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</si>
  <si>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</si>
  <si>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</si>
  <si>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</si>
  <si>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</si>
  <si>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</si>
  <si>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</si>
  <si>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</si>
  <si>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</si>
  <si>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</si>
  <si>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</si>
  <si>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</si>
  <si>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</si>
  <si>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</si>
  <si>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</si>
  <si>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</si>
  <si>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</si>
  <si>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</si>
  <si>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</si>
  <si>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</si>
  <si>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</si>
  <si>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</si>
  <si>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</si>
  <si>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</si>
  <si>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</si>
  <si>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</si>
  <si>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</si>
  <si>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</si>
  <si>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</si>
  <si>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</si>
  <si>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</si>
  <si>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</si>
  <si>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</si>
  <si>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</si>
  <si>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</si>
  <si>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</si>
  <si>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</si>
  <si>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</si>
  <si>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</si>
  <si>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</si>
  <si>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</si>
  <si>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</si>
  <si>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</si>
  <si>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</si>
  <si>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</si>
  <si>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</si>
  <si>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</si>
  <si>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</si>
  <si>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</si>
  <si>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</si>
  <si>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</si>
  <si>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</si>
  <si>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</si>
  <si>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</si>
  <si>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</si>
  <si>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</si>
  <si>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</si>
  <si>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</si>
  <si>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</si>
  <si>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</si>
  <si>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</si>
  <si>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</si>
  <si>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</si>
  <si>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</si>
  <si>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</si>
  <si>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</si>
  <si>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</si>
  <si>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</si>
  <si>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</si>
  <si>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</si>
  <si>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</si>
  <si>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</si>
  <si>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</si>
  <si>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</si>
  <si>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</si>
  <si>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</si>
  <si>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</si>
  <si>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</si>
  <si>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</si>
  <si>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</si>
  <si>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</si>
  <si>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</si>
  <si>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</si>
  <si>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</si>
  <si>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</si>
  <si>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</si>
  <si>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</si>
  <si>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</si>
  <si>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</si>
  <si>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</si>
  <si>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</si>
  <si>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</si>
  <si>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</si>
  <si>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</si>
  <si>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</si>
  <si>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</si>
  <si>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</si>
  <si>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</si>
  <si>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</si>
  <si>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</si>
  <si>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</si>
  <si>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</si>
  <si>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</si>
  <si>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</si>
  <si>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</si>
  <si>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</si>
  <si>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</si>
  <si>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</si>
  <si>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</si>
  <si>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</si>
  <si>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</si>
  <si>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</si>
  <si>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</si>
  <si>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</si>
  <si>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</si>
  <si>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</si>
  <si>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</si>
  <si>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</si>
  <si>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</si>
  <si>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</si>
  <si>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</si>
  <si>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</si>
  <si>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</si>
  <si>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</si>
  <si>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</si>
  <si>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</si>
  <si>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</si>
  <si>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</si>
  <si>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</si>
  <si>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</si>
  <si>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</si>
  <si>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</si>
  <si>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</si>
  <si>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</si>
  <si>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</si>
  <si>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</si>
  <si>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</si>
  <si>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</si>
  <si>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</si>
  <si>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</si>
  <si>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</si>
  <si>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</si>
  <si>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</si>
  <si>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</si>
  <si>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</si>
  <si>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</si>
  <si>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</si>
  <si>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</si>
  <si>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</si>
  <si>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</si>
  <si>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</si>
  <si>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</si>
  <si>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</si>
  <si>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</si>
  <si>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</si>
  <si>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</si>
  <si>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</si>
  <si>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</si>
  <si>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</si>
  <si>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</si>
  <si>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</si>
  <si>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</si>
  <si>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</si>
  <si>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</si>
  <si>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</si>
  <si>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</si>
  <si>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</si>
  <si>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</si>
  <si>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</si>
  <si>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</si>
  <si>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</si>
  <si>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</si>
  <si>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</si>
  <si>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</si>
  <si>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</si>
  <si>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</si>
  <si>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</si>
  <si>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</si>
  <si>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</si>
  <si>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</si>
  <si>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</si>
  <si>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</si>
  <si>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</si>
  <si>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</si>
  <si>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</si>
  <si>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</si>
  <si>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</si>
  <si>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</si>
  <si>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</si>
  <si>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</si>
  <si>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</si>
  <si>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</si>
  <si>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</si>
  <si>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</si>
  <si>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</si>
  <si>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</si>
  <si>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</si>
  <si>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</si>
  <si>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</si>
  <si>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</si>
  <si>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</si>
  <si>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</si>
  <si>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</si>
  <si>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</si>
  <si>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</si>
  <si>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</si>
  <si>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</si>
  <si>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</si>
  <si>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</si>
  <si>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</si>
  <si>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</si>
  <si>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</si>
  <si>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</si>
  <si>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</si>
  <si>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</si>
  <si>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</si>
  <si>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</si>
  <si>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</si>
  <si>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</si>
  <si>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</si>
  <si>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</si>
  <si>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</si>
  <si>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</si>
  <si>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</si>
  <si>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</si>
  <si>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</si>
  <si>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</si>
  <si>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</si>
  <si>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</si>
  <si>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</si>
  <si>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</si>
  <si>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</si>
  <si>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</si>
  <si>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</si>
  <si>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</si>
  <si>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</si>
  <si>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</si>
  <si>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</si>
  <si>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</si>
  <si>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</si>
  <si>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</si>
  <si>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</si>
  <si>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</si>
  <si>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</si>
  <si>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</si>
  <si>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</si>
  <si>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</si>
  <si>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</si>
  <si>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</si>
  <si>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</si>
  <si>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</si>
  <si>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</si>
  <si>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</si>
  <si>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</si>
  <si>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</si>
  <si>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</si>
  <si>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</si>
  <si>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</si>
  <si>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</si>
  <si>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</si>
  <si>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</si>
  <si>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</si>
  <si>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</si>
  <si>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</si>
  <si>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</si>
  <si>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</si>
  <si>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</si>
  <si>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</si>
  <si>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</si>
  <si>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</si>
  <si>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</si>
  <si>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</si>
  <si>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</si>
  <si>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</si>
  <si>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</si>
  <si>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</si>
  <si>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</si>
  <si>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</si>
  <si>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</si>
  <si>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</si>
  <si>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</si>
  <si>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</si>
  <si>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</si>
  <si>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</si>
  <si>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</si>
  <si>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</si>
  <si>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</si>
  <si>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</si>
  <si>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</si>
  <si>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</si>
  <si>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</si>
  <si>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</si>
  <si>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</si>
  <si>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</si>
  <si>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</si>
  <si>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</si>
  <si>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</si>
  <si>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</si>
  <si>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</si>
  <si>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</si>
  <si>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</si>
  <si>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</si>
  <si>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</si>
  <si>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</si>
  <si>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</si>
  <si>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</si>
  <si>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</si>
  <si>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</si>
  <si>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</si>
  <si>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</si>
  <si>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</si>
  <si>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</si>
  <si>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</si>
  <si>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</si>
  <si>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</si>
  <si>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</si>
  <si>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</si>
  <si>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</si>
  <si>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</si>
  <si>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</si>
  <si>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</si>
  <si>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</si>
  <si>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</si>
  <si>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</si>
  <si>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</si>
  <si>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</si>
  <si>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</si>
  <si>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</si>
  <si>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</si>
  <si>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</si>
  <si>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</si>
  <si>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</si>
  <si>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</si>
  <si>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</si>
  <si>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</si>
  <si>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</si>
  <si>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</si>
  <si>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</si>
  <si>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</si>
  <si>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</si>
  <si>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</si>
  <si>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</si>
  <si>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</si>
  <si>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</si>
  <si>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</si>
  <si>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</si>
  <si>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</si>
  <si>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</si>
  <si>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</si>
  <si>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</si>
  <si>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</si>
  <si>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</si>
  <si>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</si>
  <si>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</si>
  <si>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</si>
  <si>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</si>
  <si>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</si>
  <si>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</si>
  <si>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</si>
  <si>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</si>
  <si>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</si>
  <si>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</si>
  <si>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</si>
  <si>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</si>
  <si>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</si>
  <si>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</si>
  <si>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</si>
  <si>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</si>
  <si>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</si>
  <si>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</si>
  <si>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</si>
  <si>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</si>
  <si>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</si>
  <si>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</si>
  <si>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</si>
  <si>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</si>
  <si>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</si>
  <si>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</si>
  <si>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</si>
  <si>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</si>
  <si>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</si>
  <si>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</si>
  <si>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</si>
  <si>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</si>
  <si>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</si>
  <si>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</si>
  <si>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</si>
  <si>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</si>
  <si>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</si>
  <si>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</si>
  <si>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</si>
  <si>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</si>
  <si>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</si>
  <si>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</si>
  <si>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</si>
  <si>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</si>
  <si>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</si>
  <si>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</si>
  <si>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</si>
  <si>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</si>
  <si>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</si>
  <si>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</si>
  <si>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</si>
  <si>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</si>
  <si>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</si>
  <si>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</si>
  <si>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</si>
  <si>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</si>
  <si>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</si>
  <si>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</si>
  <si>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</si>
  <si>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</si>
  <si>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</si>
  <si>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</si>
  <si>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</si>
  <si>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</si>
  <si>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</si>
  <si>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</si>
  <si>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</si>
  <si>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</si>
  <si>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</si>
  <si>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</si>
  <si>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</si>
  <si>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</si>
  <si>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</si>
  <si>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</si>
  <si>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</si>
  <si>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</si>
  <si>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</si>
  <si>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</si>
  <si>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</si>
  <si>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</si>
  <si>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</si>
  <si>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</si>
  <si>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</si>
  <si>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</si>
  <si>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</si>
  <si>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</si>
  <si>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</si>
  <si>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</si>
  <si>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</si>
  <si>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</si>
  <si>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</si>
  <si>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</si>
  <si>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</si>
  <si>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</si>
  <si>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</si>
  <si>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</si>
  <si>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</si>
  <si>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</si>
  <si>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</si>
  <si>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</si>
  <si>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</si>
  <si>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</si>
  <si>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</si>
  <si>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</si>
  <si>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</si>
  <si>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</si>
  <si>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</si>
  <si>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</si>
  <si>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</si>
  <si>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</si>
  <si>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</si>
  <si>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</si>
  <si>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</si>
  <si>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</si>
  <si>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</si>
  <si>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</si>
  <si>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</si>
  <si>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</si>
  <si>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</si>
  <si>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</si>
  <si>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</si>
  <si>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</si>
  <si>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</si>
  <si>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</si>
  <si>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</si>
  <si>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</si>
  <si>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</si>
  <si>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</si>
  <si>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</si>
  <si>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</si>
  <si>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</si>
  <si>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</si>
  <si>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</si>
  <si>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</si>
  <si>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</si>
  <si>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</si>
  <si>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</si>
  <si>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</si>
  <si>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</si>
  <si>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</si>
  <si>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</si>
  <si>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</si>
  <si>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</si>
  <si>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</si>
  <si>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</si>
  <si>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</si>
  <si>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</si>
  <si>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</si>
  <si>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</si>
  <si>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</si>
  <si>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</si>
  <si>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</si>
  <si>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</si>
  <si>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</si>
  <si>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</si>
  <si>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</si>
  <si>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</si>
  <si>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</si>
  <si>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</si>
  <si>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</si>
  <si>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</si>
  <si>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</si>
  <si>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</si>
  <si>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</si>
  <si>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</si>
  <si>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</si>
  <si>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</si>
  <si>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</si>
  <si>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</si>
  <si>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</si>
  <si>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</si>
  <si>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</si>
  <si>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</si>
  <si>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</si>
  <si>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</si>
  <si>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</si>
  <si>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</si>
  <si>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</si>
  <si>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</si>
  <si>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</si>
  <si>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</si>
  <si>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</si>
  <si>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</si>
  <si>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</si>
  <si>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</si>
  <si>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</si>
  <si>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</si>
  <si>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</si>
  <si>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</si>
  <si>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</si>
  <si>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</si>
  <si>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</si>
  <si>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</si>
  <si>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</si>
  <si>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</si>
  <si>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</si>
  <si>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</si>
  <si>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</si>
  <si>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</si>
  <si>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</si>
  <si>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</si>
  <si>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</si>
  <si>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</si>
  <si>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</si>
  <si>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</si>
  <si>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</si>
  <si>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</si>
  <si>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</si>
  <si>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</si>
  <si>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</si>
  <si>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</si>
  <si>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</si>
  <si>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</si>
  <si>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</si>
  <si>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</si>
  <si>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</si>
  <si>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</si>
  <si>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</si>
  <si>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</si>
  <si>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</si>
  <si>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</si>
  <si>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</si>
  <si>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</si>
  <si>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</si>
  <si>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</si>
  <si>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</si>
  <si>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</si>
  <si>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</si>
  <si>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</si>
  <si>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</si>
  <si>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</si>
  <si>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</si>
  <si>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</si>
  <si>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</si>
  <si>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</si>
  <si>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</si>
  <si>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</si>
  <si>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</si>
  <si>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</si>
  <si>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</si>
  <si>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</si>
  <si>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</si>
  <si>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</si>
  <si>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</si>
  <si>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</si>
  <si>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</si>
  <si>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</si>
  <si>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</si>
  <si>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</si>
  <si>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</si>
  <si>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</si>
  <si>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</si>
  <si>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</si>
  <si>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</si>
  <si>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</si>
  <si>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</si>
  <si>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</si>
  <si>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</si>
  <si>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</si>
  <si>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</si>
  <si>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</si>
  <si>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</si>
  <si>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</si>
  <si>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</si>
  <si>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</si>
  <si>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</si>
  <si>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</si>
  <si>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</si>
  <si>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</si>
  <si>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</si>
  <si>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</si>
  <si>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</si>
  <si>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</si>
  <si>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</si>
  <si>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</si>
  <si>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</si>
  <si>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</si>
  <si>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</si>
  <si>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</si>
  <si>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</si>
  <si>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</si>
  <si>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</si>
  <si>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</si>
  <si>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</si>
  <si>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</si>
  <si>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</si>
  <si>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</si>
  <si>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</si>
  <si>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</si>
  <si>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</si>
  <si>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</si>
  <si>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</si>
  <si>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</si>
  <si>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</si>
  <si>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</si>
  <si>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</si>
  <si>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</si>
  <si>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</si>
  <si>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</si>
  <si>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</si>
  <si>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</si>
  <si>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</si>
  <si>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</si>
  <si>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</si>
  <si>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</si>
  <si>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</si>
  <si>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</si>
  <si>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</si>
  <si>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</si>
  <si>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</si>
  <si>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</si>
  <si>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</si>
  <si>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</si>
  <si>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</si>
  <si>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</si>
  <si>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</si>
  <si>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</si>
  <si>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</si>
  <si>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</si>
  <si>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</si>
  <si>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</si>
  <si>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</si>
  <si>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</si>
  <si>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</si>
  <si>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</si>
  <si>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</si>
  <si>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</si>
  <si>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</si>
  <si>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</si>
  <si>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</si>
  <si>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</si>
  <si>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</si>
  <si>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</si>
  <si>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</si>
  <si>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</si>
  <si>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</si>
  <si>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</si>
  <si>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</si>
  <si>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</si>
  <si>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</si>
  <si>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</si>
  <si>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</si>
  <si>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</si>
  <si>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</si>
  <si>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</si>
  <si>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</si>
  <si>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</si>
  <si>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</si>
  <si>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</si>
  <si>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</si>
  <si>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</si>
  <si>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</si>
  <si>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</si>
  <si>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</si>
  <si>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</si>
  <si>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</si>
  <si>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</si>
  <si>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</si>
  <si>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</si>
  <si>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</si>
  <si>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</si>
  <si>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</si>
  <si>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</si>
  <si>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</si>
  <si>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</si>
  <si>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</si>
  <si>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</si>
  <si>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</si>
  <si>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</si>
  <si>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</si>
  <si>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</si>
  <si>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</si>
  <si>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</si>
  <si>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</si>
  <si>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</si>
  <si>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</si>
  <si>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</si>
  <si>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</si>
  <si>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</si>
  <si>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</si>
  <si>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</si>
  <si>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</si>
  <si>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</si>
  <si>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</si>
  <si>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</si>
  <si>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</si>
  <si>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</si>
  <si>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</si>
  <si>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</si>
  <si>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</si>
  <si>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</si>
  <si>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</si>
  <si>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</si>
  <si>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</si>
  <si>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</si>
  <si>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</si>
  <si>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</si>
  <si>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</si>
  <si>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</si>
  <si>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</si>
  <si>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</si>
  <si>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</si>
  <si>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</si>
  <si>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</si>
  <si>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</si>
  <si>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</si>
  <si>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</si>
  <si>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</si>
  <si>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</si>
  <si>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</si>
  <si>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</si>
  <si>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</si>
  <si>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</si>
  <si>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</si>
  <si>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</si>
  <si>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</si>
  <si>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</si>
  <si>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</si>
  <si>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</si>
  <si>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</si>
  <si>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</si>
  <si>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</si>
  <si>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</si>
  <si>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</si>
  <si>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</si>
  <si>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</si>
  <si>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</si>
  <si>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</si>
  <si>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</si>
  <si>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</si>
  <si>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</si>
  <si>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</si>
  <si>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</si>
  <si>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</si>
  <si>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</si>
  <si>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</si>
  <si>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</si>
  <si>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</si>
  <si>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</si>
  <si>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</si>
  <si>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</si>
  <si>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</si>
  <si>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</si>
  <si>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</si>
  <si>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</si>
  <si>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</si>
  <si>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</si>
  <si>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</si>
  <si>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</si>
  <si>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</si>
  <si>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</si>
  <si>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</si>
  <si>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</si>
  <si>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</si>
  <si>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</si>
  <si>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</si>
  <si>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</si>
  <si>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</si>
  <si>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</si>
  <si>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</si>
  <si>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</si>
  <si>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</si>
  <si>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</si>
  <si>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</si>
  <si>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</si>
  <si>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</si>
  <si>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</si>
  <si>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</si>
  <si>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</si>
  <si>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</si>
  <si>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</si>
  <si>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</si>
  <si>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</si>
  <si>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</si>
  <si>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</si>
  <si>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</si>
  <si>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</si>
  <si>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</si>
  <si>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</si>
  <si>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</si>
  <si>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</si>
  <si>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</si>
  <si>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</si>
  <si>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</si>
  <si>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</si>
  <si>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</si>
  <si>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</si>
  <si>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</si>
  <si>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</si>
  <si>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</si>
  <si>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</si>
  <si>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</si>
  <si>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</si>
  <si>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</si>
  <si>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</si>
  <si>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</si>
  <si>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</si>
  <si>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</si>
  <si>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</si>
  <si>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</si>
  <si>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</si>
  <si>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</si>
  <si>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</si>
  <si>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</si>
  <si>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</si>
  <si>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</si>
  <si>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</si>
  <si>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</si>
  <si>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</si>
  <si>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</si>
  <si>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</si>
  <si>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</si>
  <si>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</si>
  <si>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</si>
  <si>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</si>
  <si>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</si>
  <si>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</si>
  <si>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</si>
  <si>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</si>
  <si>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</si>
  <si>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</si>
  <si>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</si>
  <si>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</si>
  <si>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</si>
  <si>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</si>
  <si>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</si>
  <si>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</si>
  <si>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</si>
  <si>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</si>
  <si>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</si>
  <si>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</si>
  <si>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</si>
  <si>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</si>
  <si>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</si>
  <si>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</si>
  <si>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</si>
  <si>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</si>
  <si>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</si>
  <si>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</si>
  <si>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</si>
  <si>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</si>
  <si>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</si>
  <si>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</si>
  <si>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</si>
  <si>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</si>
  <si>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</si>
  <si>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</si>
  <si>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</si>
  <si>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</si>
  <si>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</si>
  <si>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</si>
  <si>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</si>
  <si>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</si>
  <si>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</si>
  <si>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</si>
  <si>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</si>
  <si>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</si>
  <si>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</si>
  <si>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</si>
  <si>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</si>
  <si>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</si>
  <si>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</si>
  <si>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</si>
  <si>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</si>
  <si>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</si>
  <si>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</si>
  <si>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</si>
  <si>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</si>
  <si>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</si>
  <si>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</si>
  <si>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</si>
  <si>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</si>
  <si>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</si>
  <si>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</si>
  <si>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</si>
  <si>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</si>
  <si>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</si>
  <si>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</si>
  <si>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</si>
  <si>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</si>
  <si>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</si>
  <si>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</si>
  <si>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</si>
  <si>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</si>
  <si>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</si>
  <si>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</si>
  <si>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</si>
  <si>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</si>
  <si>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</si>
  <si>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</si>
  <si>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</si>
  <si>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</si>
  <si>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</si>
  <si>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</si>
  <si>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</si>
  <si>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</si>
  <si>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</si>
  <si>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</si>
  <si>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</si>
  <si>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</si>
  <si>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</si>
  <si>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</si>
  <si>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</si>
  <si>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</si>
  <si>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</si>
  <si>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</si>
  <si>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</si>
  <si>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</si>
  <si>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</si>
  <si>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</si>
  <si>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</si>
  <si>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</si>
  <si>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</si>
  <si>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</si>
  <si>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</si>
  <si>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</si>
  <si>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</si>
  <si>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</si>
  <si>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</si>
  <si>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</si>
  <si>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</si>
  <si>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</si>
  <si>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</si>
  <si>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</si>
  <si>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</si>
  <si>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</si>
  <si>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</si>
  <si>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</si>
  <si>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</si>
  <si>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</si>
  <si>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</si>
  <si>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</si>
  <si>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</si>
  <si>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</si>
  <si>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</si>
  <si>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</si>
  <si>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</si>
  <si>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</si>
  <si>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</si>
  <si>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</si>
  <si>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</si>
  <si>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</si>
  <si>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</si>
  <si>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</si>
  <si>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</si>
  <si>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</si>
  <si>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</si>
  <si>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</si>
  <si>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</si>
  <si>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</si>
  <si>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</si>
  <si>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</si>
  <si>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</si>
  <si>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</si>
  <si>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</si>
  <si>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</si>
  <si>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</si>
  <si>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</si>
  <si>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</si>
  <si>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</si>
  <si>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</si>
  <si>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</si>
  <si>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</si>
  <si>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</si>
  <si>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</si>
  <si>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</si>
  <si>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</si>
  <si>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</si>
  <si>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</si>
  <si>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</si>
  <si>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</si>
  <si>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</si>
  <si>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</si>
  <si>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</si>
  <si>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</si>
  <si>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</si>
  <si>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</si>
  <si>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</si>
  <si>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</si>
  <si>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</si>
  <si>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</si>
  <si>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</si>
  <si>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</si>
  <si>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</si>
  <si>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</si>
  <si>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</si>
  <si>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</si>
  <si>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</si>
  <si>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</si>
  <si>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</si>
  <si>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</si>
  <si>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</si>
  <si>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</si>
  <si>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</si>
  <si>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</si>
  <si>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</si>
  <si>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</si>
  <si>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</si>
  <si>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</si>
  <si>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</si>
  <si>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</si>
  <si>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</si>
  <si>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</si>
  <si>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</si>
  <si>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</si>
  <si>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</si>
  <si>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</si>
  <si>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</si>
  <si>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</si>
  <si>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</si>
  <si>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</si>
  <si>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</si>
  <si>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</si>
  <si>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</si>
  <si>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</si>
  <si>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</si>
  <si>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</si>
  <si>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</si>
  <si>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</si>
  <si>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</si>
  <si>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</si>
  <si>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</si>
  <si>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</si>
  <si>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</si>
  <si>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</si>
  <si>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</si>
  <si>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</si>
  <si>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</si>
  <si>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</si>
  <si>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</si>
  <si>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</si>
  <si>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</si>
  <si>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</si>
  <si>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</si>
  <si>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</si>
  <si>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</si>
  <si>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</si>
  <si>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</si>
  <si>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</si>
  <si>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</si>
  <si>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</si>
  <si>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</si>
  <si>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</si>
  <si>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</si>
  <si>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</si>
  <si>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</si>
  <si>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</si>
  <si>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</si>
  <si>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</si>
  <si>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</si>
  <si>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</si>
  <si>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</si>
  <si>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</si>
  <si>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</si>
  <si>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</si>
  <si>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</si>
  <si>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</si>
  <si>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</si>
  <si>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</si>
  <si>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</si>
  <si>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</si>
  <si>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</si>
  <si>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</si>
  <si>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</si>
  <si>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</si>
  <si>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</si>
  <si>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</si>
  <si>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</si>
  <si>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</si>
  <si>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</si>
  <si>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</si>
  <si>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</si>
  <si>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</si>
  <si>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</si>
  <si>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</si>
  <si>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</si>
  <si>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</si>
  <si>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</si>
  <si>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</si>
  <si>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</si>
  <si>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</si>
  <si>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</si>
  <si>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</si>
  <si>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</si>
  <si>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</si>
  <si>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</si>
  <si>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</si>
  <si>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</si>
  <si>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</si>
  <si>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</si>
  <si>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</si>
  <si>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</si>
  <si>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</si>
  <si>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</si>
  <si>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</si>
  <si>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</si>
  <si>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</si>
  <si>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</si>
  <si>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</si>
  <si>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</si>
  <si>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</si>
  <si>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</si>
  <si>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</si>
  <si>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</si>
  <si>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</si>
  <si>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</si>
  <si>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</si>
  <si>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</si>
  <si>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</si>
  <si>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</si>
  <si>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</si>
  <si>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</si>
  <si>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</si>
  <si>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</si>
  <si>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</si>
  <si>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</si>
  <si>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</si>
  <si>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</si>
  <si>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</si>
  <si>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</si>
  <si>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</si>
  <si>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</si>
  <si>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</si>
  <si>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</si>
  <si>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</si>
  <si>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</si>
  <si>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</si>
  <si>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</si>
  <si>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</si>
  <si>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</si>
  <si>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</si>
  <si>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</si>
  <si>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</si>
  <si>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</si>
  <si>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</si>
  <si>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</si>
  <si>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</si>
  <si>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</si>
  <si>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</si>
  <si>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</si>
  <si>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</si>
  <si>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</si>
  <si>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</si>
  <si>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</si>
  <si>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</si>
  <si>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</si>
  <si>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</si>
  <si>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</si>
  <si>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</si>
  <si>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</si>
  <si>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</si>
  <si>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</si>
  <si>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</si>
  <si>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</si>
  <si>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</si>
  <si>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</si>
  <si>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</si>
  <si>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</si>
  <si>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</si>
  <si>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</si>
  <si>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</si>
  <si>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</si>
  <si>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</si>
  <si>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</si>
  <si>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</si>
  <si>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</si>
  <si>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</si>
  <si>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</si>
  <si>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</si>
  <si>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</si>
  <si>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</si>
  <si>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</si>
  <si>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</si>
  <si>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</si>
  <si>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</si>
  <si>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</si>
  <si>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</si>
  <si>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</si>
  <si>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</si>
  <si>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</si>
  <si>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</si>
  <si>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</si>
  <si>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</si>
  <si>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</si>
  <si>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</si>
  <si>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</si>
  <si>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</si>
  <si>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</si>
  <si>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</si>
  <si>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</si>
  <si>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</si>
  <si>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</si>
  <si>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</si>
  <si>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</si>
  <si>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</si>
  <si>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</si>
  <si>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</si>
  <si>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</si>
  <si>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</si>
  <si>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</si>
  <si>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</si>
  <si>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</si>
  <si>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</si>
  <si>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</si>
  <si>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</si>
  <si>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</si>
  <si>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</si>
  <si>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</si>
  <si>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</si>
  <si>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</si>
  <si>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</si>
  <si>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</si>
  <si>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</si>
  <si>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</si>
  <si>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</si>
  <si>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</si>
  <si>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</si>
  <si>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</si>
  <si>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</si>
  <si>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</si>
  <si>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</si>
  <si>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</si>
  <si>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</si>
  <si>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</si>
  <si>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</si>
  <si>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</si>
  <si>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</si>
  <si>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</si>
  <si>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</si>
  <si>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</si>
  <si>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</si>
  <si>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</si>
  <si>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</si>
  <si>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</si>
  <si>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</si>
  <si>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</si>
  <si>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</si>
  <si>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</si>
  <si>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</si>
  <si>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</si>
  <si>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</si>
  <si>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</si>
  <si>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</si>
  <si>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</si>
  <si>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</si>
  <si>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</si>
  <si>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</si>
  <si>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</si>
  <si>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</si>
  <si>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</si>
  <si>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</si>
  <si>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</si>
  <si>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</si>
  <si>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</si>
  <si>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</si>
  <si>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</si>
  <si>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</si>
  <si>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</si>
  <si>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</si>
  <si>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</si>
  <si>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</si>
  <si>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</si>
  <si>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</si>
  <si>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</si>
  <si>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</si>
  <si>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</si>
  <si>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</si>
  <si>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</si>
  <si>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</si>
  <si>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</si>
  <si>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</si>
  <si>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</si>
  <si>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</si>
  <si>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</si>
  <si>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</si>
  <si>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</si>
  <si>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</si>
  <si>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</si>
  <si>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</si>
  <si>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</si>
  <si>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</si>
  <si>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</si>
  <si>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</si>
  <si>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</si>
  <si>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</si>
  <si>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</si>
  <si>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</si>
  <si>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</si>
  <si>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</si>
  <si>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</si>
  <si>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</si>
  <si>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</si>
  <si>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</si>
  <si>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</si>
  <si>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</si>
  <si>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</si>
  <si>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</si>
  <si>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</si>
  <si>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</si>
  <si>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</si>
  <si>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</si>
  <si>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</si>
  <si>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</si>
  <si>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</si>
  <si>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</si>
  <si>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</si>
  <si>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</si>
  <si>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</si>
  <si>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</si>
  <si>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</si>
  <si>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</si>
  <si>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</si>
  <si>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</si>
  <si>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</si>
  <si>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</si>
  <si>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</si>
  <si>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</si>
  <si>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</si>
  <si>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</si>
  <si>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</si>
  <si>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</si>
  <si>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</si>
  <si>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</si>
  <si>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</si>
  <si>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</si>
  <si>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</si>
  <si>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</si>
  <si>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</si>
  <si>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</si>
  <si>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</si>
  <si>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</si>
  <si>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</si>
  <si>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</si>
  <si>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</si>
  <si>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</si>
  <si>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</si>
  <si>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</si>
  <si>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</si>
  <si>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</si>
  <si>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</si>
  <si>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</si>
  <si>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</si>
  <si>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</si>
  <si>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</si>
  <si>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</si>
  <si>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</si>
  <si>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</si>
  <si>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</si>
  <si>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</si>
  <si>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</si>
  <si>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</si>
  <si>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</si>
  <si>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</si>
  <si>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</si>
  <si>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</si>
  <si>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</si>
  <si>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</si>
  <si>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</si>
  <si>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</si>
  <si>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</si>
  <si>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</si>
  <si>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</si>
  <si>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</si>
  <si>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</si>
  <si>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</si>
  <si>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</si>
  <si>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</si>
  <si>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</si>
  <si>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</si>
  <si>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</si>
  <si>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</si>
  <si>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</si>
  <si>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</si>
  <si>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</si>
  <si>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</si>
  <si>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</si>
  <si>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</si>
  <si>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</si>
  <si>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</si>
  <si>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</si>
  <si>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</si>
  <si>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</si>
  <si>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</si>
  <si>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</si>
  <si>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</si>
  <si>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</si>
  <si>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</si>
  <si>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</si>
  <si>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</si>
  <si>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</si>
  <si>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</si>
  <si>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</si>
  <si>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</si>
  <si>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</si>
  <si>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</si>
  <si>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</si>
  <si>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</si>
  <si>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</si>
  <si>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</si>
  <si>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</si>
  <si>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</si>
  <si>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</si>
  <si>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</si>
  <si>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</si>
  <si>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</si>
  <si>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</si>
  <si>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</si>
  <si>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</si>
  <si>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</si>
  <si>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</si>
  <si>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</si>
  <si>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</si>
  <si>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</si>
  <si>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</si>
  <si>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</si>
  <si>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</si>
  <si>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</si>
  <si>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</si>
  <si>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</si>
  <si>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</si>
  <si>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</si>
  <si>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</si>
  <si>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</si>
  <si>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</si>
  <si>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</si>
  <si>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</si>
  <si>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</si>
  <si>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</si>
  <si>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</si>
  <si>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</si>
  <si>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</si>
  <si>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</si>
  <si>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</si>
  <si>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</si>
  <si>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</si>
  <si>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</si>
  <si>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</si>
  <si>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</si>
  <si>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</si>
  <si>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</si>
  <si>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</si>
  <si>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</si>
  <si>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</si>
  <si>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</si>
  <si>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</si>
  <si>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</si>
  <si>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</si>
  <si>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</si>
  <si>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</si>
  <si>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</si>
  <si>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</si>
  <si>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</si>
  <si>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</si>
  <si>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</si>
  <si>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</si>
  <si>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</si>
  <si>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</si>
  <si>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</si>
  <si>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</si>
  <si>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</si>
  <si>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</si>
  <si>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</si>
  <si>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</si>
  <si>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</si>
  <si>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</si>
  <si>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</si>
  <si>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</si>
  <si>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</si>
  <si>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</si>
  <si>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</si>
  <si>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</si>
  <si>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</si>
  <si>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</si>
  <si>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</si>
  <si>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</si>
  <si>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</si>
  <si>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</si>
  <si>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</si>
  <si>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</si>
  <si>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</si>
  <si>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</si>
  <si>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</si>
  <si>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</si>
  <si>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</si>
  <si>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</si>
  <si>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</si>
  <si>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</si>
  <si>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</si>
  <si>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</si>
  <si>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</si>
  <si>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</si>
  <si>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</si>
  <si>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</si>
  <si>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</si>
  <si>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</si>
  <si>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</si>
  <si>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</si>
  <si>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</si>
  <si>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</si>
  <si>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</si>
  <si>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</si>
  <si>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</si>
  <si>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</si>
  <si>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</si>
  <si>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</si>
  <si>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</si>
  <si>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</si>
  <si>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</si>
  <si>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</si>
  <si>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</si>
  <si>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</si>
  <si>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</si>
  <si>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</si>
  <si>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</si>
  <si>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</si>
  <si>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</si>
  <si>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</si>
  <si>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</si>
  <si>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</si>
  <si>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</si>
  <si>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</si>
  <si>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</si>
  <si>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</si>
  <si>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</si>
  <si>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</si>
  <si>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</si>
  <si>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</si>
  <si>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</si>
  <si>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</si>
  <si>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</si>
  <si>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</si>
  <si>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</si>
  <si>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</si>
  <si>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</si>
  <si>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</si>
  <si>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</si>
  <si>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</si>
  <si>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</si>
  <si>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</si>
  <si>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</si>
  <si>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</si>
  <si>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</si>
  <si>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</si>
  <si>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</si>
  <si>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</si>
  <si>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</si>
  <si>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</si>
  <si>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</si>
  <si>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</si>
  <si>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</si>
  <si>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</si>
  <si>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</si>
  <si>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</si>
  <si>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</si>
  <si>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</si>
  <si>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</si>
  <si>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</si>
  <si>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</si>
  <si>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</si>
  <si>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</si>
  <si>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</si>
  <si>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</si>
  <si>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</si>
  <si>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</si>
  <si>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</si>
  <si>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</si>
  <si>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</si>
  <si>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</si>
  <si>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</si>
  <si>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</si>
  <si>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</si>
  <si>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</si>
  <si>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</si>
  <si>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</si>
  <si>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</si>
  <si>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</si>
  <si>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</si>
  <si>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</si>
  <si>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</si>
  <si>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</si>
  <si>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</si>
  <si>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</si>
  <si>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</si>
  <si>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</si>
  <si>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</si>
  <si>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</si>
  <si>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</si>
  <si>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</si>
  <si>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</si>
  <si>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</si>
  <si>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</si>
  <si>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</si>
  <si>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</si>
  <si>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</si>
  <si>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</si>
  <si>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</si>
  <si>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</si>
  <si>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</si>
  <si>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</si>
  <si>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</si>
  <si>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</si>
  <si>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</si>
  <si>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</si>
  <si>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</si>
  <si>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</si>
  <si>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</si>
  <si>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</si>
  <si>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</si>
  <si>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</si>
  <si>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</si>
  <si>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</si>
  <si>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</si>
  <si>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</si>
  <si>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</si>
  <si>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</si>
  <si>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</si>
  <si>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</si>
  <si>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</si>
  <si>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</si>
  <si>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</si>
  <si>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</si>
  <si>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</si>
  <si>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</si>
  <si>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</si>
  <si>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</si>
  <si>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</si>
  <si>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</si>
  <si>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</si>
  <si>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</si>
  <si>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</si>
  <si>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</si>
  <si>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</si>
  <si>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</si>
  <si>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</si>
  <si>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</si>
  <si>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</si>
  <si>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</si>
  <si>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</si>
  <si>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</si>
  <si>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</si>
  <si>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</si>
  <si>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</si>
  <si>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</si>
  <si>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</si>
  <si>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</si>
  <si>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</si>
  <si>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</si>
  <si>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</si>
  <si>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</si>
  <si>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</si>
  <si>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</si>
  <si>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</si>
  <si>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</si>
  <si>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</si>
  <si>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</si>
  <si>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</si>
  <si>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</si>
  <si>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</si>
  <si>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</si>
  <si>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</si>
  <si>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</si>
  <si>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</si>
  <si>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</si>
  <si>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</si>
  <si>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</si>
  <si>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</si>
  <si>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</si>
  <si>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</si>
  <si>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</si>
  <si>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</si>
  <si>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</si>
  <si>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</si>
  <si>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</si>
  <si>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</si>
  <si>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</si>
  <si>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</si>
  <si>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</si>
  <si>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</si>
  <si>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</si>
  <si>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</si>
  <si>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</si>
  <si>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</si>
  <si>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</si>
  <si>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</si>
  <si>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</si>
  <si>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</si>
  <si>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</si>
  <si>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</si>
  <si>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</si>
  <si>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</si>
  <si>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</si>
  <si>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</si>
  <si>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</si>
  <si>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</si>
  <si>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</si>
  <si>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</si>
  <si>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</si>
  <si>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</si>
  <si>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</si>
  <si>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</si>
  <si>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</si>
  <si>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</si>
  <si>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</si>
  <si>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</si>
  <si>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</si>
  <si>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</si>
  <si>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</si>
  <si>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</si>
  <si>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</si>
  <si>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</si>
  <si>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</si>
  <si>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</si>
  <si>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</si>
  <si>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</si>
  <si>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</si>
  <si>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</si>
  <si>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</si>
  <si>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</si>
  <si>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</si>
  <si>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</si>
  <si>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</si>
  <si>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</si>
  <si>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</si>
  <si>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</si>
  <si>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</si>
  <si>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</si>
  <si>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</si>
  <si>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</si>
  <si>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</si>
  <si>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</si>
  <si>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</si>
  <si>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</si>
  <si>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</si>
  <si>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</si>
  <si>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</si>
  <si>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</si>
  <si>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</si>
  <si>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</si>
  <si>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</si>
  <si>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</si>
  <si>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</si>
  <si>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</si>
  <si>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</si>
  <si>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</si>
  <si>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</si>
  <si>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</si>
  <si>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</si>
  <si>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</si>
  <si>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</si>
  <si>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</si>
  <si>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</si>
  <si>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</si>
  <si>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</si>
  <si>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</si>
  <si>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</si>
  <si>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</si>
  <si>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</si>
  <si>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</si>
  <si>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</si>
  <si>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</si>
  <si>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</si>
  <si>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</si>
  <si>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</si>
  <si>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</si>
  <si>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</si>
  <si>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</si>
  <si>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</si>
  <si>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</si>
  <si>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</si>
  <si>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</si>
  <si>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</si>
  <si>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</si>
  <si>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</si>
  <si>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</si>
  <si>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</si>
  <si>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</si>
  <si>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</si>
  <si>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</si>
  <si>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</si>
  <si>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</si>
  <si>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</si>
  <si>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</si>
  <si>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</si>
  <si>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</si>
  <si>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</si>
  <si>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</si>
  <si>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</si>
  <si>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</si>
  <si>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</si>
  <si>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</si>
  <si>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</si>
  <si>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</si>
  <si>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</si>
  <si>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</si>
  <si>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</si>
  <si>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</si>
  <si>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</si>
  <si>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</si>
  <si>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</si>
  <si>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</si>
  <si>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</si>
  <si>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</si>
  <si>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</si>
  <si>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</si>
  <si>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</si>
  <si>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</si>
  <si>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</si>
  <si>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</si>
  <si>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</si>
  <si>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</si>
  <si>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</si>
  <si>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</si>
  <si>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</si>
  <si>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</si>
  <si>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</si>
  <si>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</si>
  <si>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</si>
  <si>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</si>
  <si>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</si>
  <si>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</si>
  <si>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</si>
  <si>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</si>
  <si>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</si>
  <si>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</si>
  <si>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</si>
  <si>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</si>
  <si>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</si>
  <si>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</si>
  <si>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</si>
  <si>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</si>
  <si>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</si>
  <si>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</si>
  <si>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</si>
  <si>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</si>
  <si>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</si>
  <si>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</si>
  <si>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</si>
  <si>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</si>
  <si>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</si>
  <si>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</si>
  <si>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</si>
  <si>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</si>
  <si>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</si>
  <si>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</si>
  <si>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</si>
  <si>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</si>
  <si>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</si>
  <si>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</si>
  <si>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</si>
  <si>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</si>
  <si>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</si>
  <si>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</si>
  <si>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</si>
  <si>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</si>
  <si>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</si>
  <si>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</si>
  <si>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</si>
  <si>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</si>
  <si>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</si>
  <si>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</si>
  <si>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</si>
  <si>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</si>
  <si>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</si>
  <si>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</si>
  <si>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</si>
  <si>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</si>
  <si>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</si>
  <si>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</si>
  <si>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</si>
  <si>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</si>
  <si>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</si>
  <si>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</si>
  <si>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</si>
  <si>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</si>
  <si>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</si>
  <si>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</si>
  <si>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</si>
  <si>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</si>
  <si>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</si>
  <si>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</si>
  <si>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</si>
  <si>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</si>
  <si>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</si>
  <si>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</si>
  <si>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</si>
  <si>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</si>
  <si>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</si>
  <si>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</si>
  <si>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</si>
  <si>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</si>
  <si>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</si>
  <si>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</si>
  <si>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</si>
  <si>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</si>
  <si>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</si>
  <si>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</si>
  <si>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</si>
  <si>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</si>
  <si>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</si>
  <si>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</si>
  <si>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</si>
  <si>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</si>
  <si>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</si>
  <si>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</si>
  <si>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</si>
  <si>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</si>
  <si>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</si>
  <si>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</si>
  <si>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</si>
  <si>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</si>
  <si>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</si>
  <si>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</si>
  <si>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</si>
  <si>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</si>
  <si>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</si>
  <si>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</si>
  <si>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</si>
  <si>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</si>
  <si>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</si>
  <si>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</si>
  <si>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</si>
  <si>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</si>
  <si>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</si>
  <si>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</si>
  <si>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</si>
  <si>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</si>
  <si>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</si>
  <si>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</si>
  <si>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</si>
  <si>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</si>
  <si>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</si>
  <si>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</si>
  <si>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</si>
  <si>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</si>
  <si>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</si>
  <si>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</si>
  <si>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</si>
  <si>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</si>
  <si>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</si>
  <si>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</si>
  <si>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</si>
  <si>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</si>
  <si>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</si>
  <si>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</si>
  <si>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</si>
  <si>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</si>
  <si>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</si>
  <si>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</si>
  <si>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</si>
  <si>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</si>
  <si>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</si>
  <si>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</si>
  <si>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</si>
  <si>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</si>
  <si>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</si>
  <si>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</si>
  <si>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</si>
  <si>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</si>
  <si>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</si>
  <si>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</si>
  <si>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</si>
  <si>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</si>
  <si>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</si>
  <si>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</si>
  <si>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</si>
  <si>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</si>
  <si>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</si>
  <si>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</si>
  <si>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</si>
  <si>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</si>
  <si>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</si>
  <si>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</si>
  <si>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</si>
  <si>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</si>
  <si>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</si>
  <si>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</si>
  <si>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</si>
  <si>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</si>
  <si>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</si>
  <si>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</si>
  <si>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</si>
  <si>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</si>
  <si>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</si>
  <si>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</si>
  <si>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</si>
  <si>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</si>
  <si>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</si>
  <si>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</si>
  <si>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</si>
  <si>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</si>
  <si>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</si>
  <si>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</si>
  <si>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</si>
  <si>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</si>
  <si>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</si>
  <si>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</si>
  <si>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</si>
  <si>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</si>
  <si>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</si>
  <si>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</si>
  <si>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</si>
  <si>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</si>
  <si>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</si>
  <si>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</si>
  <si>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</si>
  <si>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</si>
  <si>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</si>
  <si>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</si>
  <si>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</si>
  <si>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</si>
  <si>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</si>
  <si>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</si>
  <si>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</si>
  <si>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</si>
  <si>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</si>
  <si>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</si>
  <si>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</si>
  <si>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</si>
  <si>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</si>
  <si>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</si>
  <si>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</si>
  <si>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</si>
  <si>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</si>
  <si>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</si>
  <si>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</si>
  <si>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</si>
  <si>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</si>
  <si>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</si>
  <si>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</si>
  <si>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</si>
  <si>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</si>
  <si>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</si>
  <si>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</si>
  <si>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</si>
  <si>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</si>
  <si>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</si>
  <si>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</si>
  <si>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</si>
  <si>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</si>
  <si>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</si>
  <si>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</si>
  <si>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</si>
  <si>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</si>
  <si>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</si>
  <si>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</si>
  <si>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</si>
  <si>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</si>
  <si>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</si>
  <si>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</si>
  <si>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</si>
  <si>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</si>
  <si>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</si>
  <si>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</si>
  <si>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</si>
  <si>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</si>
  <si>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</si>
  <si>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</si>
  <si>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</si>
  <si>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</si>
  <si>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</si>
  <si>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</si>
  <si>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</si>
  <si>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</si>
  <si>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</si>
  <si>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</si>
  <si>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</si>
  <si>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</si>
  <si>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</si>
  <si>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</si>
  <si>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</si>
  <si>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</si>
  <si>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</si>
  <si>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</si>
  <si>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</si>
  <si>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</si>
  <si>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</si>
  <si>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</si>
  <si>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</si>
  <si>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</si>
  <si>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</si>
  <si>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</si>
  <si>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</si>
  <si>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</si>
  <si>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</si>
  <si>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</si>
  <si>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</si>
  <si>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</si>
  <si>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</si>
  <si>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</si>
  <si>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</si>
  <si>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</si>
  <si>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</si>
  <si>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</si>
  <si>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</si>
  <si>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</si>
  <si>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</si>
  <si>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</si>
  <si>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</si>
  <si>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</si>
  <si>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</si>
  <si>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</si>
  <si>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</si>
  <si>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</si>
  <si>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</si>
  <si>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</si>
  <si>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</si>
  <si>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</si>
  <si>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</si>
  <si>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</si>
  <si>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</si>
  <si>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</si>
  <si>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</si>
  <si>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</si>
  <si>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</si>
  <si>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</si>
  <si>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</si>
  <si>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</si>
  <si>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</si>
  <si>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</si>
  <si>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</si>
  <si>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</si>
  <si>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</si>
  <si>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</si>
  <si>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</si>
  <si>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</si>
  <si>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</si>
  <si>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</si>
  <si>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</si>
  <si>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</si>
  <si>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</si>
  <si>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</si>
  <si>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</si>
  <si>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</si>
  <si>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</si>
  <si>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</si>
  <si>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</si>
  <si>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</si>
  <si>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</si>
  <si>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</si>
  <si>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</si>
  <si>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</si>
  <si>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</si>
  <si>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</si>
  <si>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</si>
  <si>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</si>
  <si>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</si>
  <si>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</si>
  <si>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</si>
  <si>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</si>
  <si>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</si>
  <si>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</si>
  <si>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</si>
  <si>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</si>
  <si>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</si>
  <si>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</si>
  <si>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</si>
  <si>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</si>
  <si>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</si>
  <si>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</si>
  <si>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</si>
  <si>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</si>
  <si>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</si>
  <si>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</si>
  <si>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</si>
  <si>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</si>
  <si>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</si>
  <si>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</si>
  <si>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</si>
  <si>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</si>
  <si>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</si>
  <si>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</si>
  <si>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</si>
  <si>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</si>
  <si>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</si>
  <si>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</si>
  <si>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</si>
  <si>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</si>
  <si>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</si>
  <si>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</si>
  <si>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</si>
  <si>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</si>
  <si>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</si>
  <si>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</si>
  <si>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</si>
  <si>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</si>
  <si>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</si>
  <si>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</si>
  <si>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</si>
  <si>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</si>
  <si>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</si>
  <si>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</si>
  <si>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</si>
  <si>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</si>
  <si>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</si>
  <si>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</si>
  <si>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</si>
  <si>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</si>
  <si>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</si>
  <si>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</si>
  <si>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</si>
  <si>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</si>
  <si>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</si>
  <si>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</si>
  <si>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</si>
  <si>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</si>
  <si>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</si>
  <si>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</si>
  <si>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</si>
  <si>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</si>
  <si>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</si>
  <si>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</si>
  <si>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</si>
  <si>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</si>
  <si>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</si>
  <si>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</si>
  <si>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</si>
  <si>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</si>
  <si>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</si>
  <si>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</si>
  <si>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</si>
  <si>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</si>
  <si>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</si>
  <si>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</si>
  <si>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</si>
  <si>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</si>
  <si>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</si>
  <si>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</si>
  <si>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</si>
  <si>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</si>
  <si>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</si>
  <si>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</si>
  <si>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</si>
  <si>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</si>
  <si>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</si>
  <si>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</si>
  <si>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</si>
  <si>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</si>
  <si>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</si>
  <si>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</si>
  <si>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</si>
  <si>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</si>
  <si>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</si>
  <si>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</si>
  <si>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</si>
  <si>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</si>
  <si>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</si>
  <si>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</si>
  <si>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</si>
  <si>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</si>
  <si>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</si>
  <si>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</si>
  <si>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</si>
  <si>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</si>
  <si>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</si>
  <si>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</si>
  <si>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</si>
  <si>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</si>
  <si>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</si>
  <si>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</si>
  <si>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</si>
  <si>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</si>
  <si>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</si>
  <si>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</si>
  <si>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</si>
  <si>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</si>
  <si>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</si>
  <si>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</si>
  <si>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</si>
  <si>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</si>
  <si>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</si>
  <si>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</si>
  <si>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</si>
  <si>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</si>
  <si>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</si>
  <si>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</si>
  <si>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</si>
  <si>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</si>
  <si>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</si>
  <si>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</si>
  <si>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</si>
  <si>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</si>
  <si>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</si>
  <si>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</si>
  <si>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</si>
  <si>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</si>
  <si>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</si>
  <si>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</si>
  <si>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</si>
  <si>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</si>
  <si>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</si>
  <si>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</si>
  <si>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</si>
  <si>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</si>
  <si>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</si>
  <si>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</si>
  <si>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</si>
  <si>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</si>
  <si>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</si>
  <si>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</si>
  <si>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</si>
  <si>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</si>
  <si>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</si>
  <si>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</si>
  <si>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</si>
  <si>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</si>
  <si>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</si>
  <si>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</si>
  <si>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</si>
  <si>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</si>
  <si>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</si>
  <si>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</si>
  <si>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</si>
  <si>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</si>
  <si>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</si>
  <si>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</si>
  <si>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</si>
  <si>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</si>
  <si>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</si>
  <si>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</si>
  <si>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</si>
  <si>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</si>
  <si>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</si>
  <si>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</si>
  <si>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</si>
  <si>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</si>
  <si>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</si>
  <si>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</si>
  <si>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</si>
  <si>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</si>
  <si>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</si>
  <si>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</si>
  <si>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</si>
  <si>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</si>
  <si>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</si>
  <si>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</si>
  <si>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</si>
  <si>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</si>
  <si>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</si>
  <si>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</si>
  <si>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</si>
  <si>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</si>
  <si>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</si>
  <si>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</si>
  <si>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</si>
  <si>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</si>
  <si>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</si>
  <si>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</si>
  <si>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</si>
  <si>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</si>
  <si>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</si>
  <si>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</si>
  <si>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</si>
  <si>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</si>
  <si>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</si>
  <si>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</si>
  <si>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</si>
  <si>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</si>
  <si>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</si>
  <si>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</si>
  <si>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</si>
  <si>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</si>
  <si>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</si>
  <si>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</si>
  <si>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</si>
  <si>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</si>
  <si>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</si>
  <si>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</si>
  <si>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</si>
  <si>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</si>
  <si>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</si>
  <si>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</si>
  <si>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</si>
  <si>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</si>
  <si>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</si>
  <si>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</si>
  <si>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</si>
  <si>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</si>
  <si>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</si>
  <si>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</si>
  <si>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</si>
  <si>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</si>
  <si>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</si>
  <si>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</si>
  <si>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</si>
  <si>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</si>
  <si>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</si>
  <si>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</si>
  <si>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</si>
  <si>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</si>
  <si>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</si>
  <si>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</si>
  <si>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</si>
  <si>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</si>
  <si>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</si>
  <si>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</si>
  <si>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</si>
  <si>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</si>
  <si>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</si>
  <si>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</si>
  <si>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</si>
  <si>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</si>
  <si>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</si>
  <si>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</si>
  <si>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</si>
  <si>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</si>
  <si>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</si>
  <si>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</si>
  <si>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</si>
  <si>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</si>
  <si>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</si>
  <si>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</si>
  <si>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</si>
  <si>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</si>
  <si>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</si>
  <si>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</si>
  <si>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</si>
  <si>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</si>
  <si>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</si>
  <si>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</si>
  <si>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</si>
  <si>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</si>
  <si>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</si>
  <si>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</si>
  <si>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</si>
  <si>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</si>
  <si>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</si>
  <si>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</si>
  <si>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</si>
  <si>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</si>
  <si>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</si>
  <si>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</si>
  <si>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</si>
  <si>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</si>
  <si>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</si>
  <si>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</si>
  <si>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</si>
  <si>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</si>
  <si>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</si>
  <si>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</si>
  <si>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</si>
  <si>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</si>
  <si>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</si>
  <si>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</si>
  <si>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</si>
  <si>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</si>
  <si>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</si>
  <si>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</si>
  <si>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</si>
  <si>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</si>
  <si>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</si>
  <si>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</si>
  <si>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</si>
  <si>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</si>
  <si>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</si>
  <si>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</si>
  <si>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</si>
  <si>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</si>
  <si>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</si>
  <si>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</si>
  <si>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</si>
  <si>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</si>
  <si>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</si>
  <si>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</si>
  <si>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</si>
  <si>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</si>
  <si>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</si>
  <si>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</si>
  <si>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</si>
  <si>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</si>
  <si>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</si>
  <si>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</si>
  <si>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</si>
  <si>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</si>
  <si>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</si>
  <si>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</si>
  <si>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</si>
  <si>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</si>
  <si>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</si>
  <si>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</si>
  <si>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</si>
  <si>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</si>
  <si>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</si>
  <si>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</si>
  <si>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</si>
  <si>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</si>
  <si>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</si>
  <si>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</si>
  <si>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</si>
  <si>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</si>
  <si>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</si>
  <si>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</si>
  <si>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</si>
  <si>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</si>
  <si>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</si>
  <si>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</si>
  <si>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</si>
  <si>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</si>
  <si>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</si>
  <si>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</si>
  <si>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</si>
  <si>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</si>
  <si>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</si>
  <si>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</si>
  <si>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</si>
  <si>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</si>
  <si>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</si>
  <si>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</si>
  <si>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</si>
  <si>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</si>
  <si>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</si>
  <si>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</si>
  <si>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</si>
  <si>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</si>
  <si>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</si>
  <si>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</si>
  <si>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</si>
  <si>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</si>
  <si>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</si>
  <si>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</si>
  <si>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</si>
  <si>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</si>
  <si>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</si>
  <si>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</si>
  <si>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</si>
  <si>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</si>
  <si>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</si>
  <si>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</si>
  <si>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</si>
  <si>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</si>
  <si>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</si>
  <si>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</si>
  <si>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</si>
  <si>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</si>
  <si>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</si>
  <si>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</si>
  <si>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</si>
  <si>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</si>
  <si>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</si>
  <si>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</si>
  <si>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</si>
  <si>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</si>
  <si>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</si>
  <si>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</si>
  <si>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</si>
  <si>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</si>
  <si>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</si>
  <si>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</si>
  <si>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</si>
  <si>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</si>
  <si>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</si>
  <si>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</si>
  <si>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</si>
  <si>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</si>
  <si>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</si>
  <si>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</si>
  <si>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</si>
  <si>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</si>
  <si>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</si>
  <si>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</si>
  <si>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</si>
  <si>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</si>
  <si>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</si>
  <si>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</si>
  <si>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</si>
  <si>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</si>
  <si>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</si>
  <si>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</si>
  <si>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</si>
  <si>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</si>
  <si>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</si>
  <si>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</si>
  <si>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</si>
  <si>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</si>
  <si>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</si>
  <si>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</si>
  <si>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</si>
  <si>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</si>
  <si>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</si>
  <si>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</si>
  <si>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</si>
  <si>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</si>
  <si>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</si>
  <si>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</si>
  <si>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</si>
  <si>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</si>
  <si>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</si>
  <si>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</si>
  <si>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</si>
  <si>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</si>
  <si>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</si>
  <si>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</si>
  <si>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</si>
  <si>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</si>
  <si>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</si>
  <si>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</si>
  <si>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</si>
  <si>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</si>
  <si>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</si>
  <si>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</si>
  <si>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</si>
  <si>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</si>
  <si>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</si>
  <si>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</si>
  <si>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</si>
  <si>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</si>
  <si>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</si>
  <si>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</si>
  <si>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</si>
  <si>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</si>
  <si>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</si>
  <si>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</si>
  <si>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</si>
  <si>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</si>
  <si>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</si>
  <si>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</si>
  <si>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</si>
  <si>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</si>
  <si>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</si>
  <si>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</si>
  <si>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</si>
  <si>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</si>
  <si>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</si>
  <si>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</si>
  <si>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</si>
  <si>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</si>
  <si>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</si>
  <si>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</si>
  <si>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</si>
  <si>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</si>
  <si>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</si>
  <si>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</si>
  <si>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</si>
  <si>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</si>
  <si>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</si>
  <si>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</si>
  <si>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</si>
  <si>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</si>
  <si>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</si>
  <si>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</si>
  <si>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</si>
  <si>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</si>
  <si>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</si>
  <si>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</si>
  <si>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</si>
  <si>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</si>
  <si>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</si>
  <si>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</si>
  <si>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</si>
  <si>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</si>
  <si>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</si>
  <si>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</si>
  <si>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</si>
  <si>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</si>
  <si>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</si>
  <si>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</si>
  <si>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</si>
  <si>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</si>
  <si>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</si>
  <si>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</si>
  <si>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</si>
  <si>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</si>
  <si>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</si>
  <si>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</si>
  <si>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</si>
  <si>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</si>
  <si>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</si>
  <si>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</si>
  <si>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</si>
  <si>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</si>
  <si>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</si>
  <si>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</si>
  <si>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</si>
  <si>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</si>
  <si>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</si>
  <si>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</si>
  <si>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</si>
  <si>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</si>
  <si>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</si>
  <si>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</si>
  <si>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</si>
  <si>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</si>
  <si>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</si>
  <si>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</si>
  <si>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</si>
  <si>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</si>
  <si>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</si>
  <si>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</si>
  <si>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</si>
  <si>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</si>
  <si>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</si>
  <si>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</si>
  <si>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</si>
  <si>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</si>
  <si>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</si>
  <si>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</si>
  <si>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</si>
  <si>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</si>
  <si>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</si>
  <si>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</si>
  <si>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</si>
  <si>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</si>
  <si>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</si>
  <si>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</si>
  <si>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</si>
  <si>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</si>
  <si>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</si>
  <si>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</si>
  <si>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</si>
  <si>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</si>
  <si>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</si>
  <si>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</si>
  <si>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</si>
  <si>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</si>
  <si>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</si>
  <si>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</si>
  <si>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</si>
  <si>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</si>
  <si>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</si>
  <si>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</si>
  <si>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</si>
  <si>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</si>
  <si>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</si>
  <si>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</si>
  <si>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</si>
  <si>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</si>
  <si>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</si>
  <si>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</si>
  <si>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</si>
  <si>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</si>
  <si>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</si>
  <si>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</si>
  <si>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</si>
  <si>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</si>
  <si>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</si>
  <si>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</si>
  <si>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</si>
  <si>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</si>
  <si>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</si>
  <si>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</si>
  <si>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</si>
  <si>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</si>
  <si>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</si>
  <si>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</si>
  <si>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</si>
  <si>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</si>
  <si>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</si>
  <si>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</si>
  <si>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</si>
  <si>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</si>
  <si>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</si>
  <si>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</si>
  <si>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</si>
  <si>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</si>
  <si>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</si>
  <si>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</si>
  <si>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</si>
  <si>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</si>
  <si>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</si>
  <si>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</si>
  <si>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</si>
  <si>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</si>
  <si>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</si>
  <si>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</si>
  <si>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</si>
  <si>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</si>
  <si>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</si>
  <si>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</si>
  <si>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</si>
  <si>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</si>
  <si>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</si>
  <si>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</si>
  <si>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</si>
  <si>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</si>
  <si>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</si>
  <si>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</si>
  <si>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</si>
  <si>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</si>
  <si>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</si>
  <si>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</si>
  <si>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</si>
  <si>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</si>
  <si>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</si>
  <si>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</si>
  <si>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</si>
  <si>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</si>
  <si>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</si>
  <si>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</si>
  <si>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</si>
  <si>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</si>
  <si>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</si>
  <si>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</si>
  <si>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</si>
  <si>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</si>
  <si>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</si>
  <si>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</si>
  <si>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</si>
  <si>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</si>
  <si>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</si>
  <si>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</si>
  <si>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</si>
  <si>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</si>
  <si>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</si>
  <si>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</si>
  <si>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</si>
  <si>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</si>
  <si>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</si>
  <si>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</si>
  <si>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</si>
  <si>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</si>
  <si>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</si>
  <si>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</si>
  <si>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</si>
  <si>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</si>
  <si>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</si>
  <si>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</si>
  <si>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</si>
  <si>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</si>
  <si>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</si>
  <si>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</si>
  <si>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</si>
  <si>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</si>
  <si>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</si>
  <si>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</si>
  <si>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</si>
  <si>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</si>
  <si>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</si>
  <si>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</si>
  <si>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</si>
  <si>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</si>
  <si>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</si>
  <si>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</si>
  <si>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</si>
  <si>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</si>
  <si>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</si>
  <si>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</si>
  <si>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</si>
  <si>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</si>
  <si>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</si>
  <si>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</si>
  <si>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</si>
  <si>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</si>
  <si>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</si>
  <si>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</si>
  <si>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</si>
  <si>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</si>
  <si>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</si>
  <si>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</si>
  <si>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</si>
  <si>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</si>
  <si>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</si>
  <si>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</si>
  <si>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</si>
  <si>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</si>
  <si>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</si>
  <si>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</si>
  <si>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</si>
  <si>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</si>
  <si>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</si>
  <si>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</si>
  <si>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</si>
  <si>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</si>
  <si>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</si>
  <si>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</si>
  <si>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</si>
  <si>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</si>
  <si>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</si>
  <si>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</si>
  <si>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</si>
  <si>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</si>
  <si>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</si>
  <si>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</si>
  <si>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</si>
  <si>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</si>
  <si>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</si>
  <si>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</si>
  <si>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</si>
  <si>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</si>
  <si>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</si>
  <si>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</si>
  <si>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</si>
  <si>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</si>
  <si>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</si>
  <si>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</si>
  <si>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</si>
  <si>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</si>
  <si>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</si>
  <si>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</si>
  <si>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</si>
  <si>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</si>
  <si>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</si>
  <si>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</si>
  <si>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</si>
  <si>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</si>
  <si>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</si>
  <si>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</si>
  <si>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</si>
  <si>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</si>
  <si>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</si>
  <si>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</si>
  <si>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</si>
  <si>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</si>
  <si>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</si>
  <si>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</si>
  <si>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</si>
  <si>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</si>
  <si>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</si>
  <si>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</si>
  <si>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</si>
  <si>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</si>
  <si>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</si>
  <si>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</si>
  <si>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</si>
  <si>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</si>
  <si>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</si>
  <si>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</si>
  <si>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</si>
  <si>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</si>
  <si>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</si>
  <si>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</si>
  <si>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</si>
  <si>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</si>
  <si>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</si>
  <si>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</si>
  <si>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</si>
  <si>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</si>
  <si>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</si>
  <si>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</si>
  <si>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</si>
  <si>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</si>
  <si>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</si>
  <si>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</si>
  <si>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</si>
  <si>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</si>
  <si>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</si>
  <si>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</si>
  <si>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</si>
  <si>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</si>
  <si>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</si>
  <si>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</si>
  <si>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</si>
  <si>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</si>
  <si>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</si>
  <si>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</si>
  <si>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</si>
  <si>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</si>
  <si>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</si>
  <si>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</si>
  <si>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</si>
  <si>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</si>
  <si>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</si>
  <si>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</si>
  <si>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</si>
  <si>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</si>
  <si>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</si>
  <si>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</si>
  <si>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</si>
  <si>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</si>
  <si>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</si>
  <si>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</si>
  <si>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</si>
  <si>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</si>
  <si>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</si>
  <si>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</si>
  <si>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</si>
  <si>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</si>
  <si>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</si>
  <si>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</si>
  <si>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</si>
  <si>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</si>
  <si>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</si>
  <si>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</si>
  <si>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</si>
  <si>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</si>
  <si>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</si>
  <si>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</si>
  <si>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</si>
  <si>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</si>
  <si>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</si>
  <si>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</si>
  <si>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</si>
  <si>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</si>
  <si>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</si>
  <si>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</si>
  <si>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</si>
  <si>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</si>
  <si>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</si>
  <si>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</si>
  <si>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</si>
  <si>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</si>
  <si>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</si>
  <si>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</si>
  <si>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</si>
  <si>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</si>
  <si>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</si>
  <si>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</si>
  <si>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</si>
  <si>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</si>
  <si>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</si>
  <si>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</si>
  <si>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</si>
  <si>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</si>
  <si>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</si>
  <si>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</si>
  <si>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</si>
  <si>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</si>
  <si>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</si>
  <si>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</si>
  <si>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</si>
  <si>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</si>
  <si>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</si>
  <si>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</si>
  <si>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</si>
  <si>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</si>
  <si>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</si>
  <si>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</si>
  <si>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</si>
  <si>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</si>
  <si>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</si>
  <si>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</si>
  <si>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</si>
  <si>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</si>
  <si>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</si>
  <si>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</si>
  <si>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</si>
  <si>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</si>
  <si>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</si>
  <si>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</si>
  <si>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</si>
  <si>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</si>
  <si>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</si>
  <si>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</si>
  <si>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</si>
  <si>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</si>
  <si>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</si>
  <si>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</si>
  <si>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</si>
  <si>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</si>
  <si>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</si>
  <si>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</si>
  <si>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</si>
  <si>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</si>
  <si>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</si>
  <si>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</si>
  <si>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</si>
  <si>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</si>
  <si>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</si>
  <si>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</si>
  <si>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</si>
  <si>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</si>
  <si>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</si>
  <si>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</si>
  <si>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</si>
  <si>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</si>
  <si>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</si>
  <si>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</si>
  <si>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</si>
  <si>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</si>
  <si>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</si>
  <si>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</si>
  <si>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</si>
  <si>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</si>
  <si>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</si>
  <si>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</si>
  <si>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</si>
  <si>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</si>
  <si>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</si>
  <si>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</si>
  <si>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</si>
  <si>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</si>
  <si>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</si>
  <si>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</si>
  <si>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</si>
  <si>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</si>
  <si>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</si>
  <si>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</si>
  <si>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</si>
  <si>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</si>
  <si>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</si>
  <si>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</si>
  <si>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</si>
  <si>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</si>
  <si>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</si>
  <si>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</si>
  <si>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</si>
  <si>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</si>
  <si>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</si>
  <si>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</si>
  <si>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</si>
  <si>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</si>
  <si>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</si>
  <si>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</si>
  <si>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</si>
  <si>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</si>
  <si>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</si>
  <si>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</si>
  <si>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</si>
  <si>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</si>
  <si>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</si>
  <si>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</si>
  <si>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</si>
  <si>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</si>
  <si>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</si>
  <si>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</si>
  <si>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</si>
  <si>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</si>
  <si>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</si>
  <si>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</si>
  <si>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</si>
  <si>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</si>
  <si>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</si>
  <si>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</si>
  <si>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</si>
  <si>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</si>
  <si>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</si>
  <si>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</si>
  <si>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</si>
  <si>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</si>
  <si>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</si>
  <si>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</si>
  <si>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</si>
  <si>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</si>
  <si>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</si>
  <si>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</si>
  <si>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</si>
  <si>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</si>
  <si>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</si>
  <si>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</si>
  <si>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</si>
  <si>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</si>
  <si>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</si>
  <si>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</si>
  <si>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</si>
  <si>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</si>
  <si>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</si>
  <si>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</si>
  <si>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</si>
  <si>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</si>
  <si>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</si>
  <si>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</si>
  <si>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</si>
  <si>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</si>
  <si>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</si>
  <si>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</si>
  <si>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</si>
  <si>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</si>
  <si>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</si>
  <si>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</si>
  <si>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</si>
  <si>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</si>
  <si>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</si>
  <si>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</si>
  <si>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</si>
  <si>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</si>
  <si>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</si>
  <si>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</si>
  <si>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</si>
  <si>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</si>
  <si>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</si>
  <si>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</si>
  <si>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</si>
  <si>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</si>
  <si>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</si>
  <si>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</si>
  <si>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</si>
  <si>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</si>
  <si>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</si>
  <si>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</si>
  <si>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</si>
  <si>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</si>
  <si>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</si>
  <si>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</si>
  <si>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</si>
  <si>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</si>
  <si>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</si>
  <si>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</si>
  <si>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</si>
  <si>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</si>
  <si>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</si>
  <si>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</si>
  <si>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</si>
  <si>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</si>
  <si>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</si>
  <si>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</si>
  <si>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</si>
  <si>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</si>
  <si>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</si>
  <si>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</si>
  <si>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</si>
  <si>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</si>
  <si>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</si>
  <si>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</si>
  <si>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</si>
  <si>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</si>
  <si>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</si>
  <si>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</si>
  <si>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</si>
  <si>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</si>
  <si>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</si>
  <si>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</si>
  <si>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</si>
  <si>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</si>
  <si>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</si>
  <si>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</si>
  <si>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</si>
  <si>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</si>
  <si>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</si>
  <si>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</si>
  <si>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</si>
  <si>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</si>
  <si>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</si>
  <si>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</si>
  <si>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</si>
  <si>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</si>
  <si>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</si>
  <si>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</si>
  <si>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</si>
  <si>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</si>
  <si>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</si>
  <si>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</si>
  <si>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</si>
  <si>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</si>
  <si>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</si>
  <si>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</si>
  <si>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</si>
  <si>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</si>
  <si>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</si>
  <si>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</si>
  <si>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</si>
  <si>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</si>
  <si>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</si>
  <si>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</si>
  <si>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</si>
  <si>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</si>
  <si>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</si>
  <si>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</si>
  <si>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</si>
  <si>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</si>
  <si>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</si>
  <si>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</si>
  <si>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</si>
  <si>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</si>
  <si>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</si>
  <si>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</si>
  <si>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</si>
  <si>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</si>
  <si>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</si>
  <si>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</si>
  <si>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</si>
  <si>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</si>
  <si>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</si>
  <si>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</si>
  <si>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</si>
  <si>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</si>
  <si>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</si>
  <si>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</si>
  <si>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</si>
  <si>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</si>
  <si>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</si>
  <si>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</si>
  <si>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</si>
  <si>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</si>
  <si>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</si>
  <si>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</si>
  <si>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</si>
  <si>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</si>
  <si>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</si>
  <si>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</si>
  <si>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</si>
  <si>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</si>
  <si>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</si>
  <si>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</si>
  <si>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</si>
  <si>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</si>
  <si>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</si>
  <si>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</si>
  <si>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</si>
  <si>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</si>
  <si>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</si>
  <si>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</si>
  <si>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</si>
  <si>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</si>
  <si>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</si>
  <si>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</si>
  <si>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</si>
  <si>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</si>
  <si>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</si>
  <si>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</si>
  <si>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</si>
  <si>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</si>
  <si>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</si>
  <si>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</si>
  <si>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</si>
  <si>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</si>
  <si>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</si>
  <si>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</si>
  <si>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</si>
  <si>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</si>
  <si>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</si>
  <si>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</si>
  <si>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</si>
  <si>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</si>
  <si>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</si>
  <si>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</si>
  <si>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</si>
  <si>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</si>
  <si>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</si>
  <si>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</si>
  <si>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</si>
  <si>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</si>
  <si>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</si>
  <si>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</si>
  <si>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</si>
  <si>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</si>
  <si>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</si>
  <si>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</si>
  <si>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</si>
  <si>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</si>
  <si>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</si>
  <si>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</si>
  <si>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</si>
  <si>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</si>
  <si>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</si>
  <si>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</si>
  <si>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</si>
  <si>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</si>
  <si>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</si>
  <si>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</si>
  <si>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</si>
  <si>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</si>
  <si>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</si>
  <si>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</si>
  <si>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</si>
  <si>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</si>
  <si>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</si>
  <si>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</si>
  <si>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</si>
  <si>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</si>
  <si>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</si>
  <si>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</si>
  <si>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</si>
  <si>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</si>
  <si>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</si>
  <si>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</si>
  <si>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</si>
  <si>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</si>
  <si>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</si>
  <si>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</si>
  <si>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</si>
  <si>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</si>
  <si>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</si>
  <si>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</si>
  <si>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</si>
  <si>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</si>
  <si>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</si>
  <si>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</si>
  <si>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</si>
  <si>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</si>
  <si>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</si>
  <si>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</si>
  <si>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</si>
  <si>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</si>
  <si>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</si>
  <si>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</si>
  <si>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</si>
  <si>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</si>
  <si>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</si>
  <si>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</si>
  <si>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</si>
  <si>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</si>
  <si>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</si>
  <si>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</si>
  <si>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</si>
  <si>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</si>
  <si>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</si>
  <si>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</si>
  <si>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</si>
  <si>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</si>
  <si>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</si>
  <si>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</si>
  <si>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</si>
  <si>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</si>
  <si>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</si>
  <si>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</si>
  <si>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</si>
  <si>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</si>
  <si>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</si>
  <si>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</si>
  <si>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</si>
  <si>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</si>
  <si>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</si>
  <si>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</si>
  <si>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</si>
  <si>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</si>
  <si>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</si>
  <si>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</si>
  <si>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</si>
  <si>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</si>
  <si>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</si>
  <si>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</si>
  <si>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</si>
  <si>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</si>
  <si>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</si>
  <si>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</si>
  <si>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</si>
  <si>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</si>
  <si>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</si>
  <si>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</si>
  <si>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</si>
  <si>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</si>
  <si>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</si>
  <si>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</si>
  <si>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</si>
  <si>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</si>
  <si>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</si>
  <si>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</si>
  <si>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</si>
  <si>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</si>
  <si>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</si>
  <si>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</si>
  <si>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</si>
  <si>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</si>
  <si>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</si>
  <si>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</si>
  <si>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</si>
  <si>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</si>
  <si>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</si>
  <si>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</si>
  <si>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</si>
  <si>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</si>
  <si>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</si>
  <si>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</si>
  <si>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</si>
  <si>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</si>
  <si>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</si>
  <si>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</si>
  <si>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</si>
  <si>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</si>
  <si>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</si>
  <si>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</si>
  <si>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</si>
  <si>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</si>
  <si>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</si>
  <si>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</si>
  <si>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</si>
  <si>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</si>
  <si>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</si>
  <si>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</si>
  <si>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</si>
  <si>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</si>
  <si>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</si>
  <si>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</si>
  <si>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</si>
  <si>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</si>
  <si>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</si>
  <si>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</si>
  <si>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</si>
  <si>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</si>
  <si>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</si>
  <si>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</si>
  <si>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</si>
  <si>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</si>
  <si>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</si>
  <si>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</si>
  <si>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</si>
  <si>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</si>
  <si>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</si>
  <si>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</si>
  <si>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</si>
  <si>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</si>
  <si>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</si>
  <si>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</si>
  <si>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</si>
  <si>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</si>
  <si>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</si>
  <si>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</si>
  <si>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</si>
  <si>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</si>
  <si>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</si>
  <si>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</si>
  <si>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</si>
  <si>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</si>
  <si>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</si>
  <si>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</si>
  <si>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</si>
  <si>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</si>
  <si>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</si>
  <si>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</si>
  <si>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</si>
  <si>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</si>
  <si>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</si>
  <si>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</si>
  <si>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</si>
  <si>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</si>
  <si>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</si>
  <si>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</si>
  <si>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</si>
  <si>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</si>
  <si>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</si>
  <si>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</si>
  <si>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</si>
  <si>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</si>
  <si>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</si>
  <si>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</si>
  <si>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</si>
  <si>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</si>
  <si>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</si>
  <si>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</si>
  <si>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</si>
  <si>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</si>
  <si>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</si>
  <si>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</si>
  <si>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</si>
  <si>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</si>
  <si>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</si>
  <si>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</si>
  <si>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</si>
  <si>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</si>
  <si>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</si>
  <si>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</si>
  <si>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</si>
  <si>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</si>
  <si>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</si>
  <si>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</si>
  <si>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</si>
  <si>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</si>
  <si>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</si>
  <si>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</si>
  <si>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</si>
  <si>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</si>
  <si>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</si>
  <si>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</si>
  <si>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</si>
  <si>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</si>
  <si>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</si>
  <si>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</si>
  <si>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</si>
  <si>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</si>
  <si>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</si>
  <si>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</si>
  <si>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</si>
  <si>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</si>
  <si>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</si>
  <si>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</si>
  <si>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</si>
  <si>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</si>
  <si>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</si>
  <si>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</si>
  <si>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</si>
  <si>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</si>
  <si>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</si>
  <si>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</si>
  <si>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</si>
  <si>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</si>
  <si>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</si>
  <si>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</si>
  <si>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</si>
  <si>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</si>
  <si>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</si>
  <si>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</si>
  <si>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</si>
  <si>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</si>
  <si>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</si>
  <si>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</si>
  <si>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</si>
  <si>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</si>
  <si>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</si>
  <si>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</si>
  <si>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</si>
  <si>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</si>
  <si>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</si>
  <si>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</si>
  <si>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</si>
  <si>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</si>
  <si>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</si>
  <si>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</si>
  <si>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</si>
  <si>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</si>
  <si>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</si>
  <si>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</si>
  <si>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</si>
  <si>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</si>
  <si>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</si>
  <si>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</si>
  <si>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</si>
  <si>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</si>
  <si>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</si>
  <si>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</si>
  <si>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</si>
  <si>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</si>
  <si>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</si>
  <si>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</si>
  <si>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</si>
  <si>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</si>
  <si>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</si>
  <si>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</si>
  <si>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</si>
  <si>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</si>
  <si>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</si>
  <si>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</si>
  <si>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</si>
  <si>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</si>
  <si>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</si>
  <si>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</si>
  <si>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</si>
  <si>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</si>
  <si>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</si>
  <si>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</si>
  <si>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</si>
  <si>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</si>
  <si>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</si>
  <si>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</si>
  <si>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</si>
  <si>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</si>
  <si>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</si>
  <si>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</si>
  <si>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</si>
  <si>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</si>
  <si>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</si>
  <si>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</si>
  <si>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</si>
  <si>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</si>
  <si>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</si>
  <si>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</si>
  <si>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</si>
  <si>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</si>
  <si>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</si>
  <si>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</si>
  <si>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</si>
  <si>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</si>
  <si>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</si>
  <si>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</si>
  <si>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</si>
  <si>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</si>
  <si>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</si>
  <si>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</si>
  <si>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</si>
  <si>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</si>
  <si>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</si>
  <si>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</si>
  <si>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</si>
  <si>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</si>
  <si>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</si>
  <si>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</si>
  <si>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</si>
  <si>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</si>
  <si>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</si>
  <si>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</si>
  <si>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</si>
  <si>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</si>
  <si>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</si>
  <si>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</si>
  <si>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</si>
  <si>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</si>
  <si>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</si>
  <si>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</si>
  <si>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</si>
  <si>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</si>
  <si>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</si>
  <si>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</si>
  <si>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</si>
  <si>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</si>
  <si>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</si>
  <si>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</si>
  <si>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</si>
  <si>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</si>
  <si>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</si>
  <si>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</si>
  <si>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</si>
  <si>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</si>
  <si>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</si>
  <si>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</si>
  <si>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</si>
  <si>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</si>
  <si>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</si>
  <si>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</si>
  <si>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</si>
  <si>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</si>
  <si>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</si>
  <si>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</si>
  <si>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</si>
  <si>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</si>
  <si>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</si>
  <si>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</si>
  <si>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</si>
  <si>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</si>
  <si>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</si>
  <si>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</si>
  <si>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</si>
  <si>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</si>
  <si>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</si>
  <si>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</si>
  <si>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</si>
  <si>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</si>
  <si>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</si>
  <si>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</si>
  <si>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</si>
  <si>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</si>
  <si>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</si>
  <si>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</si>
  <si>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</si>
  <si>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</si>
  <si>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</si>
  <si>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</si>
  <si>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</si>
  <si>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</si>
  <si>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</si>
  <si>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</si>
  <si>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</si>
  <si>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</si>
  <si>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</si>
  <si>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</si>
  <si>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</si>
  <si>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</si>
  <si>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</si>
  <si>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</si>
  <si>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</si>
  <si>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</si>
  <si>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</si>
  <si>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</si>
  <si>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</si>
  <si>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</si>
  <si>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</si>
  <si>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</si>
  <si>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</si>
  <si>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</si>
  <si>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</si>
  <si>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</si>
  <si>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</si>
  <si>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</si>
  <si>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</si>
  <si>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</si>
  <si>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</si>
  <si>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</si>
  <si>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</si>
  <si>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</si>
  <si>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</si>
  <si>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</si>
  <si>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</si>
  <si>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</si>
  <si>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</si>
  <si>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</si>
  <si>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</si>
  <si>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</si>
  <si>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</si>
  <si>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</si>
  <si>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</si>
  <si>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</si>
  <si>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</si>
  <si>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</si>
  <si>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</si>
  <si>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</si>
  <si>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</si>
  <si>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</si>
  <si>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</si>
  <si>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</si>
  <si>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</si>
  <si>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</si>
  <si>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</si>
  <si>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</si>
  <si>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</si>
  <si>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</si>
  <si>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</si>
  <si>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</si>
  <si>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</si>
  <si>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</si>
  <si>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</si>
  <si>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</si>
  <si>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</si>
  <si>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</si>
  <si>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</si>
  <si>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</si>
  <si>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</si>
  <si>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</si>
  <si>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</si>
  <si>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</si>
  <si>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</si>
  <si>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</si>
  <si>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</si>
  <si>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</si>
  <si>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</si>
  <si>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</si>
  <si>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</si>
  <si>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</si>
  <si>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</si>
  <si>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</si>
  <si>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</si>
  <si>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</si>
  <si>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</si>
  <si>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</si>
  <si>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</si>
  <si>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</si>
  <si>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</si>
  <si>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</si>
  <si>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</si>
  <si>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</si>
  <si>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</si>
  <si>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</si>
  <si>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</si>
  <si>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</si>
  <si>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</si>
  <si>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</si>
  <si>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</si>
  <si>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</si>
  <si>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</si>
  <si>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</si>
  <si>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</si>
  <si>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</si>
  <si>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</si>
  <si>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</si>
  <si>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</si>
  <si>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</si>
  <si>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</si>
  <si>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</si>
  <si>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</si>
  <si>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</si>
  <si>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</si>
  <si>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</si>
  <si>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</si>
  <si>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</si>
  <si>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</si>
  <si>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</si>
  <si>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</si>
  <si>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</si>
  <si>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</si>
  <si>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</si>
  <si>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</si>
  <si>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</si>
  <si>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</si>
  <si>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</si>
  <si>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</si>
  <si>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</si>
  <si>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</si>
  <si>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</si>
  <si>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</si>
  <si>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</si>
  <si>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</si>
  <si>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</si>
  <si>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</si>
  <si>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</si>
  <si>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</si>
  <si>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</si>
  <si>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</si>
  <si>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</si>
  <si>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</si>
  <si>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</si>
  <si>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</si>
  <si>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</si>
  <si>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</si>
  <si>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</si>
  <si>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</si>
  <si>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</si>
  <si>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</si>
  <si>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</si>
  <si>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</si>
  <si>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</si>
  <si>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</si>
  <si>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</si>
  <si>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</si>
  <si>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</si>
  <si>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</si>
  <si>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</si>
  <si>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</si>
  <si>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</si>
  <si>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</si>
  <si>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</si>
  <si>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</si>
  <si>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</si>
  <si>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</si>
  <si>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</si>
  <si>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</si>
  <si>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</si>
  <si>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</si>
  <si>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</si>
  <si>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</si>
  <si>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</si>
  <si>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</si>
  <si>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</si>
  <si>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</si>
  <si>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</si>
  <si>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</si>
  <si>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</si>
  <si>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</si>
  <si>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</si>
  <si>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</si>
  <si>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</si>
  <si>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</si>
  <si>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</si>
  <si>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</si>
  <si>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</si>
  <si>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</si>
  <si>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</si>
  <si>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</si>
  <si>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</si>
  <si>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</si>
  <si>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</si>
  <si>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</si>
  <si>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</si>
  <si>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</si>
  <si>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</si>
  <si>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</si>
  <si>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</si>
  <si>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</si>
  <si>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</si>
  <si>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</si>
  <si>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</si>
  <si>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</si>
  <si>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</si>
  <si>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</si>
  <si>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</si>
  <si>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</si>
  <si>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</si>
  <si>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</si>
  <si>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</si>
  <si>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</si>
  <si>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</si>
  <si>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</si>
  <si>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</si>
  <si>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</si>
  <si>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</si>
  <si>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</si>
  <si>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</si>
  <si>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</si>
  <si>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</si>
  <si>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</si>
  <si>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</si>
  <si>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</si>
  <si>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</si>
  <si>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</si>
  <si>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</si>
  <si>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</si>
  <si>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</si>
  <si>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</si>
  <si>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</si>
  <si>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</si>
  <si>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</si>
  <si>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</si>
  <si>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</si>
  <si>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</si>
  <si>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</si>
  <si>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</si>
  <si>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</si>
  <si>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</si>
  <si>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</si>
  <si>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</si>
  <si>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</si>
  <si>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</si>
  <si>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</si>
  <si>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</si>
  <si>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</si>
  <si>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</si>
  <si>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</si>
  <si>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</si>
  <si>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</si>
  <si>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</si>
  <si>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</si>
  <si>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</si>
  <si>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</si>
  <si>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</si>
  <si>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</si>
  <si>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</si>
  <si>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</si>
  <si>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</si>
  <si>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</si>
  <si>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</si>
  <si>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</si>
  <si>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</si>
  <si>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</si>
  <si>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</si>
  <si>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</si>
  <si>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</si>
  <si>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</si>
  <si>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</si>
  <si>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</si>
  <si>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</si>
  <si>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</si>
  <si>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</si>
  <si>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</si>
  <si>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</si>
  <si>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</si>
  <si>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</si>
  <si>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</si>
  <si>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</si>
  <si>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</si>
  <si>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</si>
  <si>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</si>
  <si>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</si>
  <si>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</si>
  <si>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</si>
  <si>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</si>
  <si>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</si>
  <si>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</si>
  <si>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</si>
  <si>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</si>
  <si>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</si>
  <si>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</si>
  <si>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</si>
  <si>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</si>
  <si>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</si>
  <si>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</si>
  <si>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</si>
  <si>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</si>
  <si>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</si>
  <si>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</si>
  <si>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</si>
  <si>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</si>
  <si>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</si>
  <si>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</si>
  <si>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</si>
  <si>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</si>
  <si>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</si>
  <si>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</si>
  <si>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</si>
  <si>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</si>
  <si>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</si>
  <si>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</si>
  <si>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</si>
  <si>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</si>
  <si>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</si>
  <si>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</si>
  <si>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</si>
  <si>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</si>
  <si>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</si>
  <si>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</si>
  <si>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</si>
  <si>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</si>
  <si>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</si>
  <si>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</si>
  <si>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</si>
  <si>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</si>
  <si>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</si>
  <si>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</si>
  <si>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</si>
  <si>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</si>
  <si>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</si>
  <si>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</si>
  <si>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</si>
  <si>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</si>
  <si>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</si>
  <si>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</si>
  <si>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</si>
  <si>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</si>
  <si>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</si>
  <si>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</si>
  <si>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</si>
  <si>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</si>
  <si>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</si>
  <si>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</si>
  <si>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</si>
  <si>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</si>
  <si>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</si>
  <si>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</si>
  <si>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</si>
  <si>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</si>
  <si>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</si>
  <si>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</si>
  <si>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</si>
  <si>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</si>
  <si>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</si>
  <si>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</si>
  <si>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</si>
  <si>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</si>
  <si>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</si>
  <si>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</si>
  <si>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</si>
  <si>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</si>
  <si>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</si>
  <si>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</si>
  <si>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</si>
  <si>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</si>
  <si>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</si>
  <si>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</si>
  <si>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</si>
  <si>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</si>
  <si>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</si>
  <si>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</si>
  <si>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</si>
  <si>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</si>
  <si>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</si>
  <si>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</si>
  <si>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</si>
  <si>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</si>
  <si>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</si>
  <si>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</si>
  <si>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</si>
  <si>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</si>
  <si>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</si>
  <si>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</si>
  <si>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</si>
  <si>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</si>
  <si>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</si>
  <si>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</si>
  <si>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</si>
  <si>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</si>
  <si>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</si>
  <si>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</si>
  <si>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</si>
  <si>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</si>
  <si>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</si>
  <si>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</si>
  <si>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</si>
  <si>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</si>
  <si>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</si>
  <si>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</si>
  <si>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</si>
  <si>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</si>
  <si>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</si>
  <si>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</si>
  <si>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</si>
  <si>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</si>
  <si>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</si>
  <si>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</si>
  <si>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</si>
  <si>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</si>
  <si>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</si>
  <si>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</si>
  <si>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</si>
  <si>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</si>
  <si>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</si>
  <si>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</si>
  <si>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</si>
  <si>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</si>
  <si>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</si>
  <si>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</si>
  <si>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</si>
  <si>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</si>
  <si>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</si>
  <si>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</si>
  <si>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</si>
  <si>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</si>
  <si>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</si>
  <si>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</si>
  <si>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</si>
  <si>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</si>
  <si>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</si>
  <si>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</si>
  <si>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</si>
  <si>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</si>
  <si>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</si>
  <si>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</si>
  <si>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</si>
  <si>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</si>
  <si>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</si>
  <si>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</si>
  <si>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</si>
  <si>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</si>
  <si>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</si>
  <si>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</si>
  <si>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</si>
  <si>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</si>
  <si>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</si>
  <si>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</si>
  <si>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</si>
  <si>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</si>
  <si>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</si>
  <si>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</si>
  <si>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</si>
  <si>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</si>
  <si>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</si>
  <si>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</si>
  <si>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</si>
  <si>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</si>
  <si>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</si>
  <si>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</si>
  <si>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</si>
  <si>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</si>
  <si>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</si>
  <si>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</si>
  <si>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</si>
  <si>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</si>
  <si>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</si>
  <si>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</si>
  <si>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</si>
  <si>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</si>
  <si>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</si>
  <si>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</si>
  <si>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</si>
  <si>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</si>
  <si>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</si>
  <si>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</si>
  <si>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</si>
  <si>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</si>
  <si>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</si>
  <si>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</si>
  <si>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</si>
  <si>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</si>
  <si>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</si>
  <si>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</si>
  <si>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</si>
  <si>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</si>
  <si>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</si>
  <si>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</si>
  <si>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</si>
  <si>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</si>
  <si>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</si>
  <si>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</si>
  <si>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</si>
  <si>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</si>
  <si>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</si>
  <si>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</si>
  <si>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</si>
  <si>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</si>
  <si>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</si>
  <si>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</si>
  <si>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</si>
  <si>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</si>
  <si>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</si>
  <si>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</si>
  <si>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</si>
  <si>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</si>
  <si>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</si>
  <si>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</si>
  <si>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</si>
  <si>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</si>
  <si>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</si>
  <si>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</si>
  <si>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</si>
  <si>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</si>
  <si>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</si>
  <si>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</si>
  <si>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</si>
  <si>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</si>
  <si>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</si>
  <si>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</si>
  <si>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</si>
  <si>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</si>
  <si>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</si>
  <si>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</si>
  <si>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</si>
  <si>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</si>
  <si>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</si>
  <si>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</si>
  <si>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</si>
  <si>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</si>
  <si>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</si>
  <si>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</si>
  <si>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</si>
  <si>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</si>
  <si>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</si>
  <si>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</si>
  <si>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</si>
  <si>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</si>
  <si>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</si>
  <si>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</si>
  <si>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</si>
  <si>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</si>
  <si>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</si>
  <si>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</si>
  <si>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</si>
  <si>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</si>
  <si>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</si>
  <si>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</si>
  <si>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</si>
  <si>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</si>
  <si>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</si>
  <si>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</si>
  <si>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</si>
  <si>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</si>
  <si>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</si>
  <si>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</si>
  <si>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</si>
  <si>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</si>
  <si>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</si>
  <si>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</si>
  <si>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</si>
  <si>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</si>
  <si>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</si>
  <si>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</si>
  <si>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</si>
  <si>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</si>
  <si>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</si>
  <si>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</si>
  <si>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</si>
  <si>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</si>
  <si>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</si>
  <si>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</si>
  <si>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</si>
  <si>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</si>
  <si>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</si>
  <si>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</si>
  <si>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</si>
  <si>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</si>
  <si>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</si>
  <si>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</si>
  <si>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</si>
  <si>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</si>
  <si>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</si>
  <si>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</si>
  <si>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</si>
  <si>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</si>
  <si>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</si>
  <si>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</si>
  <si>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</si>
  <si>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</si>
  <si>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</si>
  <si>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</si>
  <si>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</si>
  <si>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</si>
  <si>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</si>
  <si>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</si>
  <si>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</si>
  <si>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</si>
  <si>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</si>
  <si>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</si>
  <si>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</si>
  <si>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</si>
  <si>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</si>
  <si>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</si>
  <si>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</si>
  <si>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</si>
  <si>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</si>
  <si>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</si>
  <si>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</si>
  <si>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</si>
  <si>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</si>
  <si>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</si>
  <si>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</si>
  <si>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</si>
  <si>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</si>
  <si>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</si>
  <si>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</si>
  <si>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</si>
  <si>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</si>
  <si>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</si>
  <si>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</si>
  <si>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</si>
  <si>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</si>
  <si>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</si>
  <si>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</si>
  <si>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</si>
  <si>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</si>
  <si>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</si>
  <si>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</si>
  <si>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</si>
  <si>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</si>
  <si>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</si>
  <si>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</si>
  <si>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</si>
  <si>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</si>
  <si>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</si>
  <si>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</si>
  <si>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</si>
  <si>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</si>
  <si>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</si>
  <si>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</si>
  <si>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</si>
  <si>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</si>
  <si>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</si>
  <si>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</si>
  <si>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</si>
  <si>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</si>
  <si>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</si>
  <si>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</si>
  <si>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</si>
  <si>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</si>
  <si>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</si>
  <si>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</si>
  <si>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</si>
  <si>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</si>
  <si>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</si>
  <si>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</si>
  <si>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</si>
  <si>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</si>
  <si>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</si>
  <si>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</si>
  <si>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</si>
  <si>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</si>
  <si>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</si>
  <si>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</si>
  <si>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</si>
  <si>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</si>
  <si>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</si>
  <si>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</si>
  <si>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</si>
  <si>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</si>
  <si>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</si>
  <si>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</si>
  <si>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</si>
  <si>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</si>
  <si>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</si>
  <si>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</si>
  <si>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</si>
  <si>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</si>
  <si>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</si>
  <si>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</si>
  <si>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</si>
  <si>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</si>
  <si>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</si>
  <si>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</si>
  <si>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</si>
  <si>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</si>
  <si>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</si>
  <si>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</si>
  <si>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</si>
  <si>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</si>
  <si>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</si>
  <si>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</si>
  <si>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</si>
  <si>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</si>
  <si>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</si>
  <si>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</si>
  <si>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</si>
  <si>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</si>
  <si>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</si>
  <si>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</si>
  <si>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</si>
  <si>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</si>
  <si>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</si>
  <si>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</si>
  <si>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</si>
  <si>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</si>
  <si>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</si>
  <si>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</si>
  <si>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</si>
  <si>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</si>
  <si>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</si>
  <si>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</si>
  <si>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</si>
  <si>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</si>
  <si>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</si>
  <si>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</si>
  <si>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</si>
  <si>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</si>
  <si>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</si>
  <si>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</si>
  <si>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</si>
  <si>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</si>
  <si>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</si>
  <si>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</si>
  <si>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</si>
  <si>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</si>
  <si>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</si>
  <si>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</si>
  <si>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</si>
  <si>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</si>
  <si>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</si>
  <si>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</si>
  <si>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</si>
  <si>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</si>
  <si>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</si>
  <si>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</si>
  <si>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</si>
  <si>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</si>
  <si>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</si>
  <si>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</si>
  <si>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</si>
  <si>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</si>
  <si>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</si>
  <si>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</si>
  <si>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</si>
  <si>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</si>
  <si>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</si>
  <si>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</si>
  <si>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</si>
  <si>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</si>
  <si>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</si>
  <si>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</si>
  <si>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</si>
  <si>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</si>
  <si>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</si>
  <si>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</si>
  <si>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</si>
  <si>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</si>
  <si>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</si>
  <si>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</si>
  <si>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</si>
  <si>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</si>
  <si>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</si>
  <si>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</si>
  <si>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</si>
  <si>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</si>
  <si>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</si>
  <si>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</si>
  <si>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</si>
  <si>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</si>
  <si>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</si>
  <si>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</si>
  <si>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</si>
  <si>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</si>
  <si>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</si>
  <si>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</si>
  <si>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</si>
  <si>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</si>
  <si>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</si>
  <si>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</si>
  <si>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</si>
  <si>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</si>
  <si>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</si>
  <si>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</si>
  <si>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</si>
  <si>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</si>
  <si>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</si>
  <si>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</si>
  <si>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</si>
  <si>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</si>
  <si>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</si>
  <si>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</si>
  <si>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</si>
  <si>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</si>
  <si>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</si>
  <si>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</si>
  <si>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</si>
  <si>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</si>
  <si>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</si>
  <si>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</si>
  <si>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</si>
  <si>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</si>
  <si>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</si>
  <si>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</si>
  <si>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</si>
  <si>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</si>
  <si>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</si>
  <si>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</si>
  <si>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</si>
  <si>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</si>
  <si>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</si>
  <si>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</si>
  <si>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</si>
  <si>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</si>
  <si>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</si>
  <si>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</si>
  <si>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</si>
  <si>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</si>
  <si>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</si>
  <si>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</si>
  <si>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</si>
  <si>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</si>
  <si>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</si>
  <si>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</si>
  <si>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</si>
  <si>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</si>
  <si>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</si>
  <si>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</si>
  <si>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</si>
  <si>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</si>
  <si>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</si>
  <si>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</si>
  <si>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</si>
  <si>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</si>
  <si>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</si>
  <si>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</si>
  <si>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</si>
  <si>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</si>
  <si>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</si>
  <si>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</si>
  <si>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</si>
  <si>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</si>
  <si>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</si>
  <si>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</si>
  <si>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</si>
  <si>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</si>
  <si>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</si>
  <si>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</si>
  <si>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</si>
  <si>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</si>
  <si>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</si>
  <si>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</si>
  <si>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</si>
  <si>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</si>
  <si>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</si>
  <si>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</si>
  <si>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</si>
  <si>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</si>
  <si>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</si>
  <si>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</si>
  <si>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</si>
  <si>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</si>
  <si>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</si>
  <si>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</si>
  <si>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</si>
  <si>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</si>
  <si>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</si>
  <si>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</si>
  <si>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</si>
  <si>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</si>
  <si>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</si>
  <si>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</si>
  <si>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</si>
  <si>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</si>
  <si>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</si>
  <si>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</si>
  <si>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</si>
  <si>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</si>
  <si>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</si>
  <si>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</si>
  <si>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</si>
  <si>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</si>
  <si>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</si>
  <si>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</si>
  <si>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</si>
  <si>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</si>
  <si>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</si>
  <si>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</si>
  <si>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</si>
  <si>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</si>
  <si>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</si>
  <si>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</si>
  <si>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</si>
  <si>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</si>
  <si>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</si>
  <si>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</si>
  <si>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</si>
  <si>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</si>
  <si>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</si>
  <si>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</si>
  <si>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</si>
  <si>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</si>
  <si>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</si>
  <si>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</si>
  <si>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</si>
  <si>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</si>
  <si>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</si>
  <si>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</si>
  <si>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</si>
  <si>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</si>
  <si>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</si>
  <si>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</si>
  <si>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</si>
  <si>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</si>
  <si>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</si>
  <si>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</si>
  <si>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</si>
  <si>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</si>
  <si>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</si>
  <si>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</si>
  <si>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</si>
  <si>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</si>
  <si>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</si>
  <si>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</si>
  <si>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</si>
  <si>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</si>
  <si>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</si>
  <si>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</si>
  <si>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</si>
  <si>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</si>
  <si>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</si>
  <si>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</si>
  <si>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</si>
  <si>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</si>
  <si>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</si>
  <si>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</si>
  <si>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</si>
  <si>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</si>
  <si>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</si>
  <si>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</si>
  <si>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</si>
  <si>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</si>
  <si>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</si>
  <si>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</si>
  <si>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</si>
  <si>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</si>
  <si>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</si>
  <si>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</si>
  <si>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</si>
  <si>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</si>
  <si>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</si>
  <si>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</si>
  <si>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</si>
  <si>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</si>
  <si>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</si>
  <si>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</si>
  <si>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</si>
  <si>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</si>
  <si>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</si>
  <si>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</si>
  <si>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</si>
  <si>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</si>
  <si>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</si>
  <si>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</si>
  <si>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</si>
  <si>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</si>
  <si>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</si>
  <si>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</si>
  <si>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</si>
  <si>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</si>
  <si>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</si>
  <si>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</si>
  <si>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</si>
  <si>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</si>
  <si>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</si>
  <si>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</si>
  <si>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</si>
  <si>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</si>
  <si>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</si>
  <si>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</si>
  <si>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</si>
  <si>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</si>
  <si>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</si>
  <si>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</si>
  <si>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</si>
  <si>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</si>
  <si>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</si>
  <si>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</si>
  <si>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</si>
  <si>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</si>
  <si>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</si>
  <si>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</si>
  <si>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</si>
  <si>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</si>
  <si>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</si>
  <si>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</si>
  <si>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</si>
  <si>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</si>
  <si>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</si>
  <si>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</si>
  <si>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</si>
  <si>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</si>
  <si>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</si>
  <si>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</si>
  <si>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</si>
  <si>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</si>
  <si>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</si>
  <si>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</si>
  <si>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</si>
  <si>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</si>
  <si>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</si>
  <si>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</si>
  <si>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</si>
  <si>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</si>
  <si>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</si>
  <si>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</si>
  <si>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</si>
  <si>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</si>
  <si>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</si>
  <si>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</si>
  <si>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</si>
  <si>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</si>
  <si>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</si>
  <si>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</si>
  <si>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</si>
  <si>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</si>
  <si>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</si>
  <si>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</si>
  <si>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</si>
  <si>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</si>
  <si>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</si>
  <si>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</si>
  <si>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</si>
  <si>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</si>
  <si>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</si>
  <si>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</si>
  <si>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</si>
  <si>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</si>
  <si>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</si>
  <si>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</si>
  <si>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</si>
  <si>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</si>
  <si>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</si>
  <si>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</si>
  <si>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</si>
  <si>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</si>
  <si>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</si>
  <si>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</si>
  <si>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</si>
  <si>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</si>
  <si>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</si>
  <si>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</si>
  <si>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</si>
  <si>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</si>
  <si>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</si>
  <si>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</si>
  <si>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</si>
  <si>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</si>
  <si>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</si>
  <si>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</si>
  <si>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</si>
  <si>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</si>
  <si>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</si>
  <si>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</si>
  <si>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</si>
  <si>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</si>
  <si>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</si>
  <si>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</si>
  <si>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</si>
  <si>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</si>
  <si>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</si>
  <si>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</si>
  <si>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</si>
  <si>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</si>
  <si>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</si>
  <si>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</si>
  <si>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</si>
  <si>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</si>
  <si>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</si>
  <si>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</si>
  <si>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</si>
  <si>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</si>
  <si>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</si>
  <si>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</si>
  <si>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</si>
  <si>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</si>
  <si>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</si>
  <si>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</si>
  <si>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</si>
  <si>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</si>
  <si>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</si>
  <si>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</si>
  <si>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</si>
  <si>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</si>
  <si>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</si>
  <si>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</si>
  <si>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</si>
  <si>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</si>
  <si>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</si>
  <si>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</si>
  <si>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</si>
  <si>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</si>
  <si>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</si>
  <si>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</si>
  <si>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</si>
  <si>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</si>
  <si>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</si>
  <si>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</si>
  <si>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</si>
  <si>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</si>
  <si>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</si>
  <si>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</si>
  <si>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</si>
  <si>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</si>
  <si>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</si>
  <si>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</si>
  <si>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</si>
  <si>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</si>
  <si>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</si>
  <si>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</si>
  <si>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</si>
  <si>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</si>
  <si>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</si>
  <si>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</si>
  <si>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</si>
  <si>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</si>
  <si>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</si>
  <si>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</si>
  <si>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</si>
  <si>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</si>
  <si>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</si>
  <si>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</si>
  <si>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</si>
  <si>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</si>
  <si>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</si>
  <si>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</si>
  <si>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</si>
  <si>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</si>
  <si>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</si>
  <si>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</si>
  <si>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</si>
  <si>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</si>
  <si>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</si>
  <si>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</si>
  <si>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</si>
  <si>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</si>
  <si>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</si>
  <si>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</si>
  <si>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</si>
  <si>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</si>
  <si>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</si>
  <si>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</si>
  <si>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</si>
  <si>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</si>
  <si>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</si>
  <si>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</si>
  <si>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</si>
  <si>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</si>
  <si>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</si>
  <si>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</si>
  <si>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</si>
  <si>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</si>
  <si>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</si>
  <si>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</si>
  <si>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</si>
  <si>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</si>
  <si>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</si>
  <si>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</si>
  <si>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</si>
  <si>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</si>
  <si>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</si>
  <si>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</si>
  <si>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</si>
  <si>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</si>
  <si>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</si>
  <si>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</si>
  <si>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</si>
  <si>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</si>
  <si>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</si>
  <si>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</si>
  <si>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</si>
  <si>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</si>
  <si>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</si>
  <si>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</si>
  <si>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</si>
  <si>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</si>
  <si>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</si>
  <si>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</si>
  <si>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</si>
  <si>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</si>
  <si>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</si>
  <si>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</si>
  <si>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</si>
  <si>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</si>
  <si>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</si>
  <si>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</si>
  <si>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</si>
  <si>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</si>
  <si>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</si>
  <si>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</si>
  <si>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</si>
  <si>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</si>
  <si>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</si>
  <si>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</si>
  <si>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</si>
  <si>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</si>
  <si>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</si>
  <si>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</si>
  <si>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</si>
  <si>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</si>
  <si>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</si>
  <si>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</si>
  <si>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</si>
  <si>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</si>
  <si>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</si>
  <si>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</si>
  <si>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</si>
  <si>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</si>
  <si>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</si>
  <si>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</si>
  <si>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</si>
  <si>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</si>
  <si>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</si>
  <si>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</si>
  <si>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</si>
  <si>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</si>
  <si>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</si>
  <si>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</si>
  <si>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</si>
  <si>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</si>
  <si>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</si>
  <si>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</si>
  <si>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</si>
  <si>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</si>
  <si>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</si>
  <si>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</si>
  <si>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</si>
  <si>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</si>
  <si>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</si>
  <si>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</si>
  <si>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</si>
  <si>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</si>
  <si>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</si>
  <si>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</si>
  <si>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</si>
  <si>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</si>
  <si>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</si>
  <si>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</si>
  <si>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</si>
  <si>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</si>
  <si>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</si>
  <si>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</si>
  <si>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</si>
  <si>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</si>
  <si>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</si>
  <si>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</si>
  <si>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</si>
  <si>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</si>
  <si>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</si>
  <si>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</si>
  <si>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</si>
  <si>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</si>
  <si>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</si>
  <si>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</si>
  <si>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</si>
  <si>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</si>
  <si>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</si>
  <si>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</si>
  <si>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</si>
  <si>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</si>
  <si>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</si>
  <si>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</si>
  <si>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</si>
  <si>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</si>
  <si>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</si>
  <si>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</si>
  <si>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</si>
  <si>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</si>
  <si>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</si>
  <si>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</si>
  <si>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</si>
  <si>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</si>
  <si>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</si>
  <si>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</si>
  <si>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</si>
  <si>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</si>
  <si>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</si>
  <si>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</si>
  <si>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</si>
  <si>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</si>
  <si>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</si>
  <si>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</si>
  <si>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</si>
  <si>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</si>
  <si>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</si>
  <si>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</si>
  <si>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</si>
  <si>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</si>
  <si>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</si>
  <si>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</si>
  <si>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</si>
  <si>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</si>
  <si>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</si>
  <si>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</si>
  <si>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</si>
  <si>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</si>
  <si>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</si>
  <si>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</si>
  <si>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</si>
  <si>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</si>
  <si>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</si>
  <si>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</si>
  <si>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</si>
  <si>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</si>
  <si>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</si>
  <si>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</si>
  <si>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</si>
  <si>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</si>
  <si>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</si>
  <si>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</si>
  <si>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</si>
  <si>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</si>
  <si>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</si>
  <si>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</si>
  <si>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</si>
  <si>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</si>
  <si>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</si>
  <si>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</si>
  <si>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</si>
  <si>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</si>
  <si>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</si>
  <si>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</si>
  <si>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</si>
  <si>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</si>
  <si>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</si>
  <si>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</si>
  <si>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</si>
  <si>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</si>
  <si>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</si>
  <si>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</si>
  <si>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</si>
  <si>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</si>
  <si>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</si>
  <si>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</si>
  <si>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</si>
  <si>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</si>
  <si>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</si>
  <si>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</si>
  <si>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</si>
  <si>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</si>
  <si>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</si>
  <si>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</si>
  <si>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</si>
  <si>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</si>
  <si>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</si>
  <si>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</si>
  <si>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</si>
  <si>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</si>
  <si>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</si>
  <si>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</si>
  <si>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</si>
  <si>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</si>
  <si>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</si>
  <si>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</si>
  <si>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</si>
  <si>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</si>
  <si>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</si>
  <si>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</si>
  <si>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</si>
  <si>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</si>
  <si>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</si>
  <si>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</si>
  <si>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</si>
  <si>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</si>
  <si>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</si>
  <si>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</si>
  <si>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</si>
  <si>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</si>
  <si>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</si>
  <si>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</si>
  <si>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</si>
  <si>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</si>
  <si>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</si>
  <si>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</si>
  <si>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</si>
  <si>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</si>
  <si>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</si>
  <si>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</si>
  <si>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</si>
  <si>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</si>
  <si>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</si>
  <si>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</si>
  <si>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</si>
  <si>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</si>
  <si>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</si>
  <si>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</si>
  <si>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</si>
  <si>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</si>
  <si>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</si>
  <si>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</si>
  <si>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</si>
  <si>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</si>
  <si>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</si>
  <si>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</si>
  <si>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</si>
  <si>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</si>
  <si>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</si>
  <si>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</si>
  <si>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</si>
  <si>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</si>
  <si>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</si>
  <si>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</si>
  <si>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</si>
  <si>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</si>
  <si>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</si>
  <si>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</si>
  <si>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</si>
  <si>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</si>
  <si>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</si>
  <si>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</si>
  <si>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</si>
  <si>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</si>
  <si>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</si>
  <si>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</si>
  <si>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</si>
  <si>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</si>
  <si>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</si>
  <si>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</si>
  <si>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</si>
  <si>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</si>
  <si>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</si>
  <si>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</si>
  <si>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</si>
  <si>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</si>
  <si>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</si>
  <si>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</si>
  <si>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</si>
  <si>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</si>
  <si>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</si>
  <si>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</si>
  <si>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</si>
  <si>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</si>
  <si>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</si>
  <si>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</si>
  <si>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</si>
  <si>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</si>
  <si>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</si>
  <si>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</si>
  <si>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</si>
  <si>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</si>
  <si>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</si>
  <si>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</si>
  <si>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</si>
  <si>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</si>
  <si>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</si>
  <si>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</si>
  <si>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</si>
  <si>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</si>
  <si>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</si>
  <si>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</si>
  <si>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</si>
  <si>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</si>
  <si>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</si>
  <si>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</si>
  <si>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</si>
  <si>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</si>
  <si>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</si>
  <si>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</si>
  <si>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</si>
  <si>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</si>
  <si>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</si>
  <si>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</si>
  <si>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</si>
  <si>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</si>
  <si>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</si>
  <si>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</si>
  <si>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</si>
  <si>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</si>
  <si>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</si>
  <si>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</si>
  <si>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</si>
  <si>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</si>
  <si>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</si>
  <si>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</si>
  <si>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</si>
  <si>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</si>
  <si>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</si>
  <si>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</si>
  <si>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</si>
  <si>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</si>
  <si>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</si>
  <si>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</si>
  <si>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</si>
  <si>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</si>
  <si>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</si>
  <si>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</si>
  <si>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</si>
  <si>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</si>
  <si>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</si>
  <si>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</si>
  <si>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</si>
  <si>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</si>
  <si>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</si>
  <si>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</si>
  <si>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</si>
  <si>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</si>
  <si>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</si>
  <si>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</si>
  <si>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</si>
  <si>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</si>
  <si>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</si>
  <si>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</si>
  <si>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</si>
  <si>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</si>
  <si>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</si>
  <si>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</si>
  <si>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</si>
  <si>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</si>
  <si>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</si>
  <si>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</si>
  <si>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</si>
  <si>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</si>
  <si>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</si>
  <si>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</si>
  <si>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</si>
  <si>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</si>
  <si>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</si>
  <si>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</si>
  <si>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</si>
  <si>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</si>
  <si>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</si>
  <si>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</si>
  <si>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</si>
  <si>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</si>
  <si>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</si>
  <si>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</si>
  <si>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</si>
  <si>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</si>
  <si>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</si>
  <si>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</si>
  <si>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</si>
  <si>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</si>
  <si>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</si>
  <si>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</si>
  <si>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</si>
  <si>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</si>
  <si>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</si>
  <si>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</si>
  <si>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</si>
  <si>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</si>
  <si>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</si>
  <si>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</si>
  <si>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</si>
  <si>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</si>
  <si>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</si>
  <si>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</si>
  <si>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</si>
  <si>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</si>
  <si>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</si>
  <si>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</si>
  <si>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</si>
  <si>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</si>
  <si>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</si>
  <si>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</si>
  <si>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</si>
  <si>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</si>
  <si>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</si>
  <si>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</si>
  <si>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</si>
  <si>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</si>
  <si>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</si>
  <si>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</si>
  <si>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</si>
  <si>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</si>
  <si>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</si>
  <si>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</si>
  <si>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</si>
  <si>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</si>
  <si>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</si>
  <si>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</si>
  <si>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</si>
  <si>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</si>
  <si>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</si>
  <si>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</si>
  <si>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</si>
  <si>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</si>
  <si>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</si>
  <si>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</si>
  <si>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</si>
  <si>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</si>
  <si>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</si>
  <si>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</si>
  <si>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</si>
  <si>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</si>
  <si>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</si>
  <si>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</si>
  <si>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</si>
  <si>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</si>
  <si>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</si>
  <si>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</si>
  <si>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</si>
  <si>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</si>
  <si>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</si>
  <si>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</si>
  <si>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</si>
  <si>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</si>
  <si>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</si>
  <si>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</si>
  <si>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</si>
  <si>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</si>
  <si>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</si>
  <si>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</si>
  <si>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</si>
  <si>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</si>
  <si>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</si>
  <si>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</si>
  <si>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</si>
  <si>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</si>
  <si>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</si>
  <si>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</si>
  <si>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</si>
  <si>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</si>
  <si>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</si>
  <si>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</si>
  <si>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</si>
  <si>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</si>
  <si>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</si>
  <si>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</si>
  <si>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</si>
  <si>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</si>
  <si>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</si>
  <si>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</si>
  <si>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</si>
  <si>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</si>
  <si>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</si>
  <si>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</si>
  <si>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</si>
  <si>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</si>
  <si>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</si>
  <si>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</si>
  <si>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</si>
  <si>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</si>
  <si>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</si>
  <si>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</si>
  <si>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</si>
  <si>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</si>
  <si>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</si>
  <si>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</si>
  <si>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</si>
  <si>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</si>
  <si>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</si>
  <si>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</si>
  <si>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</si>
  <si>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</si>
  <si>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</si>
  <si>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</si>
  <si>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</si>
  <si>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</si>
  <si>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</si>
  <si>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</si>
  <si>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</si>
  <si>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</si>
  <si>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</si>
  <si>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</si>
  <si>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</si>
  <si>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</si>
  <si>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</si>
  <si>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</si>
  <si>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</si>
  <si>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</si>
  <si>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</si>
  <si>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</si>
  <si>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</si>
  <si>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</si>
  <si>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</si>
  <si>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</si>
  <si>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</si>
  <si>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</si>
  <si>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</si>
  <si>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</si>
  <si>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</si>
  <si>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</si>
  <si>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</si>
  <si>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</si>
  <si>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</si>
  <si>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</si>
  <si>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</si>
  <si>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</si>
  <si>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</si>
  <si>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</si>
  <si>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</si>
  <si>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</si>
  <si>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</si>
  <si>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</si>
  <si>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</si>
  <si>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</si>
  <si>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</si>
  <si>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</si>
  <si>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</si>
  <si>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</si>
  <si>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</si>
  <si>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</si>
  <si>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</si>
  <si>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</si>
  <si>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</si>
  <si>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</si>
  <si>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</si>
  <si>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</si>
  <si>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</si>
  <si>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</si>
  <si>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</si>
  <si>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</si>
  <si>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</si>
  <si>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</si>
  <si>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</si>
  <si>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</si>
  <si>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</si>
  <si>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</si>
  <si>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</si>
  <si>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</si>
  <si>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</si>
  <si>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</si>
  <si>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</si>
  <si>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</si>
  <si>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</si>
  <si>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</si>
  <si>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</si>
  <si>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</si>
  <si>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</si>
  <si>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</si>
  <si>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</si>
  <si>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</si>
  <si>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</si>
  <si>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</si>
  <si>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</si>
  <si>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</si>
  <si>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</si>
  <si>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</si>
  <si>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</si>
  <si>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</si>
  <si>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</si>
  <si>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</si>
  <si>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</si>
  <si>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</si>
  <si>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</si>
  <si>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</si>
  <si>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</si>
  <si>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</si>
  <si>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</si>
  <si>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</si>
  <si>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</si>
  <si>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</si>
  <si>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</si>
  <si>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</si>
  <si>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</si>
  <si>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</si>
  <si>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</si>
  <si>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</si>
  <si>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</si>
  <si>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</si>
  <si>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</si>
  <si>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</si>
  <si>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</si>
  <si>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</si>
  <si>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</si>
  <si>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</si>
  <si>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</si>
  <si>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</si>
  <si>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</si>
  <si>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</si>
  <si>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</si>
  <si>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</si>
  <si>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</si>
  <si>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</si>
  <si>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</si>
  <si>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</si>
  <si>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</si>
  <si>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</si>
  <si>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</si>
  <si>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</si>
  <si>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</si>
  <si>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</si>
  <si>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</si>
  <si>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</si>
  <si>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</si>
  <si>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</si>
  <si>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</si>
  <si>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</si>
  <si>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</si>
  <si>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</si>
  <si>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</si>
  <si>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</si>
  <si>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</si>
  <si>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</si>
  <si>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</si>
  <si>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</si>
  <si>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</si>
  <si>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</si>
  <si>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</si>
  <si>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</si>
  <si>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</si>
  <si>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</si>
  <si>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</si>
  <si>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</si>
  <si>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</si>
  <si>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</si>
  <si>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</si>
  <si>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</si>
  <si>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</si>
  <si>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</si>
  <si>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</si>
  <si>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</si>
  <si>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</si>
  <si>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</si>
  <si>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</si>
  <si>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</si>
  <si>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</si>
  <si>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</si>
  <si>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</si>
  <si>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</si>
  <si>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</si>
  <si>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</si>
  <si>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</si>
  <si>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</si>
  <si>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</si>
  <si>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</si>
  <si>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</si>
  <si>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</si>
  <si>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</si>
  <si>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</si>
  <si>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</si>
  <si>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</si>
  <si>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</si>
  <si>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</si>
  <si>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</si>
  <si>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</si>
  <si>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</si>
  <si>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</si>
  <si>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</si>
  <si>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</si>
  <si>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</si>
  <si>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</si>
  <si>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</si>
  <si>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</si>
  <si>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</si>
  <si>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</si>
  <si>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</si>
  <si>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</si>
  <si>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</si>
  <si>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</si>
  <si>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</si>
  <si>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</si>
  <si>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</si>
  <si>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</si>
  <si>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</si>
  <si>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</si>
  <si>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</si>
  <si>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</si>
  <si>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</si>
  <si>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</si>
  <si>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</si>
  <si>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</si>
  <si>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</si>
  <si>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</si>
  <si>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</si>
  <si>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</si>
  <si>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</si>
  <si>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</si>
  <si>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</si>
  <si>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</si>
  <si>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</si>
  <si>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</si>
  <si>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</si>
  <si>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</si>
  <si>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</si>
  <si>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</si>
  <si>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</si>
  <si>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</si>
  <si>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</si>
  <si>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</si>
  <si>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</si>
  <si>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</si>
  <si>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</si>
  <si>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</si>
  <si>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</si>
  <si>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</si>
  <si>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</si>
  <si>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</si>
  <si>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</si>
  <si>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</si>
  <si>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</si>
  <si>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</si>
  <si>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</si>
  <si>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</si>
  <si>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</si>
  <si>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</si>
  <si>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</si>
  <si>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</si>
  <si>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</si>
  <si>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</si>
  <si>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</si>
  <si>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</si>
  <si>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</si>
  <si>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</si>
  <si>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</si>
  <si>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</si>
  <si>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</si>
  <si>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</si>
  <si>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</si>
  <si>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</si>
  <si>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</si>
  <si>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</si>
  <si>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</si>
  <si>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</si>
  <si>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</si>
  <si>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</si>
  <si>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</si>
  <si>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</si>
  <si>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</si>
  <si>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</si>
  <si>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</si>
  <si>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</si>
  <si>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</si>
  <si>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</si>
  <si>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</si>
  <si>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</si>
  <si>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</si>
  <si>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</si>
  <si>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</si>
  <si>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</si>
  <si>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</si>
  <si>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</si>
  <si>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</si>
  <si>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</si>
  <si>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</si>
  <si>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</si>
  <si>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</si>
  <si>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</si>
  <si>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</si>
  <si>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</si>
  <si>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</si>
  <si>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</si>
  <si>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</si>
  <si>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</si>
  <si>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</si>
  <si>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</si>
  <si>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</si>
  <si>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</si>
  <si>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</si>
  <si>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</si>
  <si>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</si>
  <si>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</si>
  <si>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</si>
  <si>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</si>
  <si>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</si>
  <si>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</si>
  <si>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</si>
  <si>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</si>
  <si>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</si>
  <si>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</si>
  <si>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</si>
  <si>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</si>
  <si>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</si>
  <si>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</si>
  <si>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</si>
  <si>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</si>
  <si>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</si>
  <si>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</si>
  <si>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</si>
  <si>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</si>
  <si>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</si>
  <si>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</si>
  <si>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</si>
  <si>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</si>
  <si>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</si>
  <si>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</si>
  <si>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</si>
  <si>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</si>
  <si>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</si>
  <si>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</si>
  <si>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</si>
  <si>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</si>
  <si>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</si>
  <si>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</si>
  <si>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</si>
  <si>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</si>
  <si>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</si>
  <si>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</si>
  <si>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</si>
  <si>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</si>
  <si>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</si>
  <si>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</si>
  <si>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</si>
  <si>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</si>
  <si>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</si>
  <si>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</si>
  <si>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</si>
  <si>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</si>
  <si>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</si>
  <si>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</si>
  <si>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</si>
  <si>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</si>
  <si>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</si>
  <si>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</si>
  <si>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</si>
  <si>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</si>
  <si>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</si>
  <si>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</si>
  <si>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</si>
  <si>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</si>
  <si>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</si>
  <si>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</si>
  <si>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</si>
  <si>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</si>
  <si>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</si>
  <si>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</si>
  <si>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</si>
  <si>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</si>
  <si>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</si>
  <si>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</si>
  <si>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</si>
  <si>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</si>
  <si>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</si>
  <si>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</si>
  <si>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</si>
  <si>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</si>
  <si>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</si>
  <si>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</si>
  <si>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</si>
  <si>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</si>
  <si>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</si>
  <si>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</si>
  <si>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</si>
  <si>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</si>
  <si>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</si>
  <si>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</si>
  <si>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</si>
  <si>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</si>
  <si>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</si>
  <si>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</si>
  <si>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</si>
  <si>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</si>
  <si>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</si>
  <si>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</si>
  <si>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</si>
  <si>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</si>
  <si>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</si>
  <si>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</si>
  <si>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</si>
  <si>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</si>
  <si>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</si>
  <si>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</si>
  <si>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</si>
  <si>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</si>
  <si>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</si>
  <si>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</si>
  <si>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</si>
  <si>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</si>
  <si>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</si>
  <si>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</si>
  <si>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</si>
  <si>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</si>
  <si>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</si>
  <si>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</si>
  <si>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</si>
  <si>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</si>
  <si>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</si>
  <si>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</si>
  <si>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</si>
  <si>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</si>
  <si>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</si>
  <si>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</si>
  <si>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</si>
  <si>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</si>
  <si>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</si>
  <si>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</si>
  <si>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</si>
  <si>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</si>
  <si>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</si>
  <si>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</si>
  <si>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</si>
  <si>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</si>
  <si>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</si>
  <si>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</si>
  <si>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</si>
  <si>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</si>
  <si>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</si>
  <si>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</si>
  <si>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</si>
  <si>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</si>
  <si>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</si>
  <si>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</si>
  <si>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</si>
  <si>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</si>
  <si>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</si>
  <si>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</si>
  <si>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</si>
  <si>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</si>
  <si>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</si>
  <si>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</si>
  <si>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</si>
  <si>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</si>
  <si>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</si>
  <si>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</si>
  <si>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</si>
  <si>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</si>
  <si>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</si>
  <si>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</si>
  <si>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</si>
  <si>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</si>
  <si>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</si>
  <si>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</si>
  <si>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</si>
  <si>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</si>
  <si>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</si>
  <si>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</si>
  <si>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</si>
  <si>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</si>
  <si>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</si>
  <si>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</si>
  <si>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</si>
  <si>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</si>
  <si>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</si>
  <si>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</si>
  <si>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</si>
  <si>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</si>
  <si>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</si>
  <si>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</si>
  <si>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</si>
  <si>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</si>
  <si>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</si>
  <si>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</si>
  <si>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</si>
  <si>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</si>
  <si>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</si>
  <si>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</si>
  <si>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</si>
  <si>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</si>
  <si>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</si>
  <si>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</si>
  <si>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</si>
  <si>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</si>
  <si>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</si>
  <si>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</si>
  <si>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</si>
  <si>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</si>
  <si>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</si>
  <si>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</si>
  <si>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</si>
  <si>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</si>
  <si>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</si>
  <si>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</si>
  <si>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</si>
  <si>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</si>
  <si>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</si>
  <si>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</si>
  <si>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</si>
  <si>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</si>
  <si>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</si>
  <si>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</si>
  <si>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</si>
  <si>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</si>
  <si>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</si>
  <si>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</si>
  <si>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</si>
  <si>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</si>
  <si>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</si>
  <si>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</si>
  <si>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</si>
  <si>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</si>
  <si>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</si>
  <si>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</si>
  <si>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</si>
  <si>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</si>
  <si>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</si>
  <si>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</si>
  <si>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</si>
  <si>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</si>
  <si>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</si>
  <si>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</si>
  <si>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</si>
  <si>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</si>
  <si>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</si>
  <si>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</si>
  <si>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</si>
  <si>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</si>
  <si>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</si>
  <si>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</si>
  <si>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</si>
  <si>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</si>
  <si>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</si>
  <si>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</si>
  <si>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</si>
  <si>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</si>
  <si>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</si>
  <si>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</si>
  <si>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</si>
  <si>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</si>
  <si>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</si>
  <si>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</si>
  <si>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</si>
  <si>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</si>
  <si>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</si>
  <si>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</si>
  <si>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</si>
  <si>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</si>
  <si>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</si>
  <si>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</si>
  <si>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</si>
  <si>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</si>
  <si>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</si>
  <si>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</si>
  <si>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</si>
  <si>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</si>
  <si>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</si>
  <si>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</si>
  <si>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</si>
  <si>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</si>
  <si>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</si>
  <si>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</si>
  <si>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</si>
  <si>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</si>
  <si>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</si>
  <si>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</si>
  <si>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</si>
  <si>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</si>
  <si>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</si>
  <si>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</si>
  <si>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</si>
  <si>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</si>
  <si>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</si>
  <si>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</si>
  <si>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</si>
  <si>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</si>
  <si>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</si>
  <si>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</si>
  <si>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</si>
  <si>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</si>
  <si>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</si>
  <si>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</si>
  <si>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</si>
  <si>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</si>
  <si>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</si>
  <si>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</si>
  <si>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</si>
  <si>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</si>
  <si>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</si>
  <si>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</si>
  <si>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</si>
  <si>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</si>
  <si>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</si>
  <si>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</si>
  <si>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</si>
  <si>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</si>
  <si>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</si>
  <si>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</si>
  <si>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</si>
  <si>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</si>
  <si>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</si>
  <si>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</si>
  <si>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</si>
  <si>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</si>
  <si>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</si>
  <si>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</si>
  <si>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</si>
  <si>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</si>
  <si>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</si>
  <si>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</si>
  <si>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</si>
  <si>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</si>
  <si>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</si>
  <si>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</si>
  <si>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</si>
  <si>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</si>
  <si>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</si>
  <si>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</si>
  <si>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</si>
  <si>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</si>
  <si>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</si>
  <si>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</si>
  <si>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</si>
  <si>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</si>
  <si>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</si>
  <si>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</si>
  <si>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</si>
  <si>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</si>
  <si>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</si>
  <si>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</si>
  <si>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</si>
  <si>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</si>
  <si>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</si>
  <si>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</si>
  <si>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</si>
  <si>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</si>
  <si>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</si>
  <si>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</si>
  <si>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</si>
  <si>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</si>
  <si>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</si>
  <si>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</si>
  <si>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</si>
  <si>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</si>
  <si>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</si>
  <si>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</si>
  <si>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</si>
  <si>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</si>
  <si>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</si>
  <si>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</si>
  <si>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</si>
  <si>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</si>
  <si>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</si>
  <si>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</si>
  <si>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</si>
  <si>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</si>
  <si>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</si>
  <si>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</si>
  <si>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</si>
  <si>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</si>
  <si>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</si>
  <si>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</si>
  <si>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</si>
  <si>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</si>
  <si>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</si>
  <si>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</si>
  <si>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</si>
  <si>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</si>
  <si>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</si>
  <si>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</si>
  <si>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</si>
  <si>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</si>
  <si>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</si>
  <si>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</si>
  <si>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</si>
  <si>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</si>
  <si>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</si>
  <si>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</si>
  <si>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</si>
  <si>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</si>
  <si>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</si>
  <si>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</si>
  <si>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</si>
  <si>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</si>
  <si>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</si>
  <si>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</si>
  <si>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</si>
  <si>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</si>
  <si>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</si>
  <si>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</si>
  <si>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</si>
  <si>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</si>
  <si>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</si>
  <si>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</si>
  <si>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</si>
  <si>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</si>
  <si>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</si>
  <si>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</si>
  <si>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</si>
  <si>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</si>
  <si>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</si>
  <si>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</si>
  <si>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</si>
  <si>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</si>
  <si>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</si>
  <si>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</si>
  <si>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</si>
  <si>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</si>
  <si>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</si>
  <si>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</si>
  <si>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</si>
  <si>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</si>
  <si>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</si>
  <si>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</si>
  <si>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</si>
  <si>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</si>
  <si>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</si>
  <si>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</si>
  <si>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</si>
  <si>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</si>
  <si>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</si>
  <si>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</si>
  <si>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</si>
  <si>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</si>
  <si>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</si>
  <si>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</si>
  <si>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</si>
  <si>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</si>
  <si>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</si>
  <si>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</si>
  <si>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</si>
  <si>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</si>
  <si>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</si>
  <si>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</si>
  <si>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</si>
  <si>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</si>
  <si>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</si>
  <si>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</si>
  <si>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</si>
  <si>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</si>
  <si>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</si>
  <si>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</si>
  <si>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</si>
  <si>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</si>
  <si>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</si>
  <si>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</si>
  <si>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</si>
  <si>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</si>
  <si>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</si>
  <si>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</si>
  <si>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</si>
  <si>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</si>
  <si>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</si>
  <si>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</si>
  <si>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</si>
  <si>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</si>
  <si>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</si>
  <si>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</si>
  <si>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</si>
  <si>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</si>
  <si>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</si>
  <si>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</si>
  <si>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</si>
  <si>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</si>
  <si>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</si>
  <si>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</si>
  <si>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</si>
  <si>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</si>
  <si>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</si>
  <si>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</si>
  <si>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</si>
  <si>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</si>
  <si>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</si>
  <si>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</si>
  <si>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</si>
  <si>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</si>
  <si>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</si>
  <si>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</si>
  <si>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</si>
  <si>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</si>
  <si>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</si>
  <si>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</si>
  <si>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</si>
  <si>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</si>
  <si>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</si>
  <si>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</si>
  <si>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</si>
  <si>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</si>
  <si>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</si>
  <si>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</si>
  <si>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</si>
  <si>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</si>
  <si>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</si>
  <si>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</si>
  <si>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</si>
  <si>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</si>
  <si>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</si>
  <si>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</si>
  <si>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</si>
  <si>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</si>
  <si>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</si>
  <si>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</si>
  <si>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</si>
  <si>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</si>
  <si>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</si>
  <si>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</si>
  <si>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</si>
  <si>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</si>
  <si>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</si>
  <si>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</si>
  <si>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</si>
  <si>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</si>
  <si>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</si>
  <si>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</si>
  <si>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</si>
  <si>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</si>
  <si>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</si>
  <si>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</si>
  <si>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</si>
  <si>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</si>
  <si>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</si>
  <si>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</si>
  <si>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</si>
  <si>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</si>
  <si>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</si>
  <si>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</si>
  <si>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</si>
  <si>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</si>
  <si>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</si>
  <si>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</si>
  <si>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</si>
  <si>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</si>
  <si>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</si>
  <si>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</si>
  <si>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</si>
  <si>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</si>
  <si>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</si>
  <si>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</si>
  <si>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</si>
  <si>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</si>
  <si>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</si>
  <si>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</si>
  <si>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</si>
  <si>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</si>
  <si>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</si>
  <si>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</si>
  <si>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</si>
  <si>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</si>
  <si>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</si>
  <si>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</si>
  <si>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</si>
  <si>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</si>
  <si>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</si>
  <si>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</si>
  <si>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</si>
  <si>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</si>
  <si>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</si>
  <si>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</si>
  <si>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</si>
  <si>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</si>
  <si>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</si>
  <si>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</si>
  <si>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</si>
  <si>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</si>
  <si>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</si>
  <si>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</si>
  <si>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</si>
  <si>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</si>
  <si>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</si>
  <si>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</si>
  <si>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</si>
  <si>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</si>
  <si>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</si>
  <si>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</si>
  <si>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</si>
  <si>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</si>
  <si>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</si>
  <si>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</si>
  <si>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</si>
  <si>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</si>
  <si>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</si>
  <si>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</si>
  <si>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</si>
  <si>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</si>
  <si>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</si>
  <si>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</si>
  <si>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</si>
  <si>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</si>
  <si>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</si>
  <si>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</si>
  <si>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</si>
  <si>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</si>
  <si>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</si>
  <si>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</si>
  <si>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</si>
  <si>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</si>
  <si>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</si>
  <si>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</si>
  <si>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</si>
  <si>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</si>
  <si>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</si>
  <si>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</si>
  <si>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</si>
  <si>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</si>
  <si>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</si>
  <si>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</si>
  <si>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</si>
  <si>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</si>
  <si>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</si>
  <si>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</si>
  <si>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</si>
  <si>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</si>
  <si>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</si>
  <si>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</si>
  <si>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</si>
  <si>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</si>
  <si>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</si>
  <si>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</si>
  <si>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</si>
  <si>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</si>
  <si>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</si>
  <si>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</si>
  <si>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</si>
  <si>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</si>
  <si>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</si>
  <si>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</si>
  <si>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</si>
  <si>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</si>
  <si>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</si>
  <si>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</si>
  <si>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</si>
  <si>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</si>
  <si>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</si>
  <si>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</si>
  <si>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</si>
  <si>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</si>
  <si>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</si>
  <si>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</si>
  <si>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</si>
  <si>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</si>
  <si>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</si>
  <si>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</si>
  <si>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</si>
  <si>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</si>
  <si>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</si>
  <si>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</si>
  <si>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</si>
  <si>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</si>
  <si>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</si>
  <si>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</si>
  <si>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</si>
  <si>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</si>
  <si>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</si>
  <si>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</si>
  <si>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</si>
  <si>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</si>
  <si>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</si>
  <si>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</si>
  <si>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</si>
  <si>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</si>
  <si>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</si>
  <si>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</si>
  <si>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</si>
  <si>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</si>
  <si>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</si>
  <si>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</si>
  <si>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</si>
  <si>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</si>
  <si>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</si>
  <si>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</si>
  <si>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</si>
  <si>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</si>
  <si>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</si>
  <si>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</si>
  <si>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</si>
  <si>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</si>
  <si>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</si>
  <si>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</si>
  <si>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</si>
  <si>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</si>
  <si>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</si>
  <si>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</si>
  <si>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</si>
  <si>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</si>
  <si>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</si>
  <si>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</si>
  <si>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</si>
  <si>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</si>
  <si>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</si>
  <si>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</si>
  <si>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</si>
  <si>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</si>
  <si>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</si>
  <si>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</si>
  <si>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</si>
  <si>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</si>
  <si>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</si>
  <si>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</si>
  <si>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</si>
  <si>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</si>
  <si>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</si>
  <si>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</si>
  <si>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</si>
  <si>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</si>
  <si>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</si>
  <si>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</si>
  <si>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</si>
  <si>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</si>
  <si>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</si>
  <si>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</si>
  <si>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</si>
  <si>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</si>
  <si>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</si>
  <si>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</si>
  <si>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</si>
  <si>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</si>
  <si>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</si>
  <si>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</si>
  <si>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</si>
  <si>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</si>
  <si>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</si>
  <si>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</si>
  <si>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</si>
  <si>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</si>
  <si>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</si>
  <si>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</si>
  <si>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</si>
  <si>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</si>
  <si>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</si>
  <si>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</si>
  <si>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</si>
  <si>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</si>
  <si>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</si>
  <si>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</si>
  <si>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</si>
  <si>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</si>
  <si>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</si>
  <si>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</si>
  <si>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</si>
  <si>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</si>
  <si>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</si>
  <si>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</si>
  <si>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</si>
  <si>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</si>
  <si>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</si>
  <si>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</si>
  <si>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</si>
  <si>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</si>
  <si>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</si>
  <si>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</si>
  <si>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</si>
  <si>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</si>
  <si>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</si>
  <si>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</si>
  <si>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</si>
  <si>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</si>
  <si>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</si>
  <si>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</si>
  <si>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</si>
  <si>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</si>
  <si>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</si>
  <si>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</si>
  <si>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</si>
  <si>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</si>
  <si>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</si>
  <si>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</si>
  <si>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</si>
  <si>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</si>
  <si>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</si>
  <si>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</si>
  <si>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</si>
  <si>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</si>
  <si>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</si>
  <si>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</si>
  <si>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</si>
  <si>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</si>
  <si>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</si>
  <si>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</si>
  <si>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</si>
  <si>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</si>
  <si>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</si>
  <si>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</si>
  <si>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</si>
  <si>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</si>
  <si>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</si>
  <si>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</si>
  <si>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</si>
  <si>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</si>
  <si>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</si>
  <si>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</si>
  <si>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</si>
  <si>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</si>
  <si>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</si>
  <si>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</si>
  <si>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</si>
  <si>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</si>
  <si>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</si>
  <si>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</si>
  <si>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</si>
  <si>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</si>
  <si>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</si>
  <si>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</si>
  <si>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</si>
  <si>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</si>
  <si>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</si>
  <si>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</si>
  <si>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</si>
  <si>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</si>
  <si>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</si>
  <si>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</si>
  <si>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</si>
  <si>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</si>
  <si>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</si>
  <si>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</si>
  <si>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</si>
  <si>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</si>
  <si>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</si>
  <si>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</si>
  <si>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</si>
  <si>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</si>
  <si>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</si>
  <si>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</si>
  <si>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</si>
  <si>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</si>
  <si>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</si>
  <si>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</si>
  <si>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</si>
  <si>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</si>
  <si>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</si>
  <si>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</si>
  <si>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</si>
  <si>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</si>
  <si>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</si>
  <si>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</si>
  <si>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</si>
  <si>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</si>
  <si>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</si>
  <si>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</si>
  <si>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</si>
  <si>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</si>
  <si>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</si>
  <si>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</si>
  <si>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</si>
  <si>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</si>
  <si>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</si>
  <si>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</si>
  <si>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</si>
  <si>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</si>
  <si>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</si>
  <si>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</si>
  <si>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</si>
  <si>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</si>
  <si>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</si>
  <si>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</si>
  <si>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</si>
  <si>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</si>
  <si>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</si>
  <si>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</si>
  <si>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</si>
  <si>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</si>
  <si>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</si>
  <si>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</si>
  <si>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</si>
  <si>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</si>
  <si>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</si>
  <si>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</si>
  <si>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</si>
  <si>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</si>
  <si>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</si>
  <si>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</si>
  <si>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</si>
  <si>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</si>
  <si>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</si>
  <si>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</si>
  <si>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</si>
  <si>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</si>
  <si>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</si>
  <si>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</si>
  <si>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</si>
  <si>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</si>
  <si>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</si>
  <si>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</si>
  <si>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</si>
  <si>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</si>
  <si>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</si>
  <si>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</si>
  <si>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</si>
  <si>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</si>
  <si>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</si>
  <si>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</si>
  <si>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</si>
  <si>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</si>
  <si>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</si>
  <si>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</si>
  <si>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</si>
  <si>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</si>
  <si>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</si>
  <si>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</si>
  <si>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</si>
  <si>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</si>
  <si>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</si>
  <si>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</si>
  <si>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</si>
  <si>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</si>
  <si>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</si>
  <si>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</si>
  <si>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</si>
  <si>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</si>
  <si>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</si>
  <si>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</si>
  <si>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</si>
  <si>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</si>
  <si>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</si>
  <si>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</si>
  <si>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</si>
  <si>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</si>
  <si>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</si>
  <si>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</si>
  <si>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</si>
  <si>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</si>
  <si>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</si>
  <si>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</si>
  <si>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</si>
  <si>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</si>
  <si>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</si>
  <si>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</si>
  <si>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</si>
  <si>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</si>
  <si>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</si>
  <si>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</si>
  <si>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</si>
  <si>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</si>
  <si>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</si>
  <si>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</si>
  <si>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</si>
  <si>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</si>
  <si>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</si>
  <si>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</si>
  <si>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</si>
  <si>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</si>
  <si>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</si>
  <si>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</si>
  <si>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</si>
  <si>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</si>
  <si>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</si>
  <si>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</si>
  <si>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</si>
  <si>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</si>
  <si>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</si>
  <si>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</si>
  <si>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</si>
  <si>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</si>
  <si>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</si>
  <si>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</si>
  <si>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</si>
  <si>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</si>
  <si>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</si>
  <si>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</si>
  <si>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</si>
  <si>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</si>
  <si>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</si>
  <si>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</si>
  <si>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</si>
  <si>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</si>
  <si>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</si>
  <si>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</si>
  <si>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</si>
  <si>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</si>
  <si>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</si>
  <si>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</si>
  <si>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</si>
  <si>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</si>
  <si>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</si>
  <si>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</si>
  <si>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</si>
  <si>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</si>
  <si>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</si>
  <si>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</si>
  <si>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</si>
  <si>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</si>
  <si>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</si>
  <si>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</si>
  <si>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</si>
  <si>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</si>
  <si>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</si>
  <si>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</si>
  <si>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</si>
  <si>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</si>
  <si>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</si>
  <si>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</si>
  <si>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</si>
  <si>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</si>
  <si>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</si>
  <si>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</si>
  <si>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</si>
  <si>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</si>
  <si>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</si>
  <si>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</si>
  <si>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</si>
  <si>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</si>
  <si>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</si>
  <si>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</si>
  <si>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</si>
  <si>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</si>
  <si>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</si>
  <si>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</si>
  <si>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</si>
  <si>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</si>
  <si>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</si>
  <si>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</si>
  <si>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</si>
  <si>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</si>
  <si>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</si>
  <si>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</si>
  <si>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</si>
  <si>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</si>
  <si>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</si>
  <si>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</si>
  <si>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</si>
  <si>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</si>
  <si>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</si>
  <si>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</si>
  <si>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</si>
  <si>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</si>
  <si>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</si>
  <si>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</si>
  <si>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</si>
  <si>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</si>
  <si>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</si>
  <si>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</si>
  <si>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</si>
  <si>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</si>
  <si>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</si>
  <si>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</si>
  <si>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</si>
  <si>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</si>
  <si>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</si>
  <si>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</si>
  <si>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</si>
  <si>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</si>
  <si>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</si>
  <si>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</si>
  <si>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</si>
  <si>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</si>
  <si>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</si>
  <si>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</si>
  <si>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</si>
  <si>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</si>
  <si>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</si>
  <si>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</si>
  <si>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</si>
  <si>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</si>
  <si>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</si>
  <si>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</si>
  <si>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</si>
  <si>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</si>
  <si>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</si>
  <si>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</si>
  <si>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</si>
  <si>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</si>
  <si>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</si>
  <si>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</si>
  <si>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</si>
  <si>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</si>
  <si>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</si>
  <si>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</si>
  <si>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</si>
  <si>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</si>
  <si>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</si>
  <si>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</si>
  <si>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</si>
  <si>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</si>
  <si>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</si>
  <si>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</si>
  <si>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</si>
  <si>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</si>
  <si>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</si>
  <si>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</si>
  <si>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</si>
  <si>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</si>
  <si>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</si>
  <si>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</si>
  <si>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</si>
  <si>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</si>
  <si>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</si>
  <si>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</si>
  <si>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</si>
  <si>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</si>
  <si>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</si>
  <si>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</si>
  <si>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</si>
  <si>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</si>
  <si>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</si>
  <si>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</si>
  <si>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</si>
  <si>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</si>
  <si>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</si>
  <si>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</si>
  <si>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</si>
  <si>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</si>
  <si>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</si>
  <si>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</si>
  <si>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</si>
  <si>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</si>
  <si>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</si>
  <si>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</si>
  <si>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</si>
  <si>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</si>
  <si>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</si>
  <si>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</si>
  <si>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</si>
  <si>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</si>
  <si>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</si>
  <si>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</si>
  <si>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</si>
  <si>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</si>
  <si>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</si>
  <si>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</si>
  <si>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</si>
  <si>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</si>
  <si>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</si>
  <si>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</si>
  <si>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</si>
  <si>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</si>
  <si>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</si>
  <si>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</si>
  <si>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</si>
  <si>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</si>
  <si>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</si>
  <si>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</si>
  <si>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</si>
  <si>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</si>
  <si>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</si>
  <si>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</si>
  <si>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</si>
  <si>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</si>
  <si>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</si>
  <si>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</si>
  <si>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</si>
  <si>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</si>
  <si>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</si>
  <si>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</si>
  <si>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</si>
  <si>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</si>
  <si>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</si>
  <si>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</si>
  <si>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</si>
  <si>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</si>
  <si>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</si>
  <si>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</si>
  <si>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</si>
  <si>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</si>
  <si>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</si>
  <si>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</si>
  <si>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</si>
  <si>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</si>
  <si>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</si>
  <si>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</si>
  <si>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</si>
  <si>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</si>
  <si>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</si>
  <si>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</si>
  <si>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</si>
  <si>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</si>
  <si>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</si>
  <si>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</si>
  <si>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</si>
  <si>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</si>
  <si>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</si>
  <si>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</si>
  <si>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</si>
  <si>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</si>
  <si>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</si>
  <si>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</si>
  <si>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</si>
  <si>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</si>
  <si>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</si>
  <si>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</si>
  <si>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</si>
  <si>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</si>
  <si>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</si>
  <si>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</si>
  <si>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</si>
  <si>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</si>
  <si>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</si>
  <si>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</si>
  <si>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</si>
  <si>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</si>
  <si>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</si>
  <si>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</si>
  <si>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</si>
  <si>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</si>
  <si>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</si>
  <si>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</si>
  <si>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</si>
  <si>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</si>
  <si>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</si>
  <si>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</si>
  <si>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</si>
  <si>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</si>
  <si>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</si>
  <si>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</si>
  <si>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</si>
  <si>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</si>
  <si>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</si>
  <si>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</si>
  <si>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</si>
  <si>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</si>
  <si>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</si>
  <si>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</si>
  <si>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</si>
  <si>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</si>
  <si>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</si>
  <si>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</si>
  <si>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</si>
  <si>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</si>
  <si>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</si>
  <si>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</si>
  <si>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</si>
  <si>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</si>
  <si>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</si>
  <si>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</si>
  <si>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</si>
  <si>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</si>
  <si>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</si>
  <si>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</si>
  <si>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</si>
  <si>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</si>
  <si>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</si>
  <si>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</si>
  <si>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</si>
  <si>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</si>
  <si>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</si>
  <si>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</si>
  <si>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</si>
  <si>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</si>
  <si>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</si>
  <si>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</si>
  <si>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</si>
  <si>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</si>
  <si>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</si>
  <si>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</si>
  <si>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</si>
  <si>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</si>
  <si>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</si>
  <si>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</si>
  <si>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</si>
  <si>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</si>
  <si>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</si>
  <si>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</si>
  <si>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</si>
  <si>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</si>
  <si>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</si>
  <si>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</si>
  <si>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</si>
  <si>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</si>
  <si>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</si>
  <si>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</si>
  <si>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</si>
  <si>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</si>
  <si>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</si>
  <si>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</si>
  <si>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</si>
  <si>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</si>
  <si>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</si>
  <si>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</si>
  <si>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</si>
  <si>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</si>
  <si>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</si>
  <si>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</si>
  <si>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</si>
  <si>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</si>
  <si>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</si>
  <si>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</si>
  <si>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</si>
  <si>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</si>
  <si>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</si>
  <si>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</si>
  <si>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</si>
  <si>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</si>
  <si>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</si>
  <si>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</si>
  <si>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</si>
  <si>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</si>
  <si>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</si>
  <si>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</si>
  <si>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</si>
  <si>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</si>
  <si>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</si>
  <si>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</si>
  <si>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</si>
  <si>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</si>
  <si>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</si>
  <si>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</si>
  <si>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</si>
  <si>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</si>
  <si>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</si>
  <si>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</si>
  <si>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</si>
  <si>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</si>
  <si>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</si>
  <si>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</si>
  <si>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</si>
  <si>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</si>
  <si>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</si>
  <si>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</si>
  <si>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</si>
  <si>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</si>
  <si>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</si>
  <si>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</si>
  <si>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</si>
  <si>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</si>
  <si>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</si>
  <si>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</si>
  <si>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</si>
  <si>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</si>
  <si>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</si>
  <si>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</si>
  <si>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</si>
  <si>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</si>
  <si>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</si>
  <si>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</si>
  <si>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</si>
  <si>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</si>
  <si>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</si>
  <si>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</si>
  <si>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</si>
  <si>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</si>
  <si>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</si>
  <si>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</si>
  <si>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</si>
  <si>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</si>
  <si>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</si>
  <si>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</si>
  <si>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</si>
  <si>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</si>
  <si>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</si>
  <si>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</si>
  <si>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</si>
  <si>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</si>
  <si>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</si>
  <si>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</si>
  <si>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</si>
  <si>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</si>
  <si>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</si>
  <si>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</si>
  <si>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</si>
  <si>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</si>
  <si>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</si>
  <si>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</si>
  <si>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</si>
  <si>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</si>
  <si>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</si>
  <si>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</si>
  <si>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</si>
  <si>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</si>
  <si>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</si>
  <si>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</si>
  <si>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</si>
  <si>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</si>
  <si>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</si>
  <si>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</si>
  <si>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</si>
  <si>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</si>
  <si>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</si>
  <si>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</si>
  <si>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</si>
  <si>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</si>
  <si>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</si>
  <si>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</si>
  <si>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</si>
  <si>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</si>
  <si>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</si>
  <si>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</si>
  <si>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</si>
  <si>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</si>
  <si>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</si>
  <si>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</si>
  <si>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</si>
  <si>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</si>
  <si>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</si>
  <si>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</si>
  <si>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</si>
  <si>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</si>
  <si>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</si>
  <si>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</si>
  <si>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</si>
  <si>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</si>
  <si>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</si>
  <si>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</si>
  <si>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</si>
  <si>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</si>
  <si>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</si>
  <si>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</si>
  <si>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</si>
  <si>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</si>
  <si>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</si>
  <si>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</si>
  <si>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</si>
  <si>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</si>
  <si>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</si>
  <si>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</si>
  <si>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</si>
  <si>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</si>
  <si>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</si>
  <si>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</si>
  <si>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</si>
  <si>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</si>
  <si>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</si>
  <si>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</si>
  <si>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</si>
  <si>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</si>
  <si>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</si>
  <si>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</si>
  <si>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</si>
  <si>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</si>
  <si>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</si>
  <si>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</si>
  <si>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</si>
  <si>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</si>
  <si>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</si>
  <si>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</si>
  <si>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</si>
  <si>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</si>
  <si>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</si>
  <si>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</si>
  <si>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</si>
  <si>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</si>
  <si>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</si>
  <si>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</si>
  <si>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</si>
  <si>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</si>
  <si>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</si>
  <si>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</si>
  <si>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</si>
  <si>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</si>
  <si>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</si>
  <si>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</si>
  <si>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</si>
  <si>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</si>
  <si>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</si>
  <si>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</si>
  <si>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</si>
  <si>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</si>
  <si>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</si>
  <si>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</si>
  <si>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</si>
  <si>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</si>
  <si>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</si>
  <si>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</si>
  <si>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</si>
  <si>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</si>
  <si>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</si>
  <si>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</si>
  <si>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</si>
  <si>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</si>
  <si>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</si>
  <si>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</si>
  <si>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</si>
  <si>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</si>
  <si>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</si>
  <si>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</si>
  <si>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</si>
  <si>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</si>
  <si>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</si>
  <si>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</si>
  <si>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</si>
  <si>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</si>
  <si>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</si>
  <si>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</si>
  <si>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</si>
  <si>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</si>
  <si>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</si>
  <si>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</si>
  <si>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</si>
  <si>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</si>
  <si>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</si>
  <si>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</si>
  <si>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</si>
  <si>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</si>
  <si>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</si>
  <si>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</si>
  <si>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</si>
  <si>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</si>
  <si>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</si>
  <si>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</si>
  <si>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</si>
  <si>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</si>
  <si>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</si>
  <si>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</si>
  <si>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</si>
  <si>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</si>
  <si>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</si>
  <si>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</si>
  <si>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</si>
  <si>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</si>
  <si>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</si>
  <si>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</si>
  <si>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</si>
  <si>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</si>
  <si>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</si>
  <si>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</si>
  <si>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</si>
  <si>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</si>
  <si>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</si>
  <si>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</si>
  <si>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</si>
  <si>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</si>
  <si>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</si>
  <si>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</si>
  <si>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</si>
  <si>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</si>
  <si>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</si>
  <si>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</si>
  <si>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</si>
  <si>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</si>
  <si>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</si>
  <si>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</si>
  <si>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</si>
  <si>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</si>
  <si>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</si>
  <si>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</si>
  <si>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</si>
  <si>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</si>
  <si>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</si>
  <si>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</si>
  <si>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</si>
  <si>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</si>
  <si>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</si>
  <si>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</si>
  <si>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</si>
  <si>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</si>
  <si>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</si>
  <si>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</si>
  <si>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</si>
  <si>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</si>
  <si>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</si>
  <si>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</si>
  <si>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</si>
  <si>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</si>
  <si>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</si>
  <si>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</si>
  <si>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</si>
  <si>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</si>
  <si>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</si>
  <si>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</si>
  <si>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</si>
  <si>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</si>
  <si>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</si>
  <si>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</si>
  <si>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</si>
  <si>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</si>
  <si>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</si>
  <si>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</si>
  <si>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</si>
  <si>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</si>
  <si>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</si>
  <si>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</si>
  <si>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</si>
  <si>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</si>
  <si>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</si>
  <si>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</si>
  <si>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</si>
  <si>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</si>
  <si>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</si>
  <si>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</si>
  <si>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</si>
  <si>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</si>
  <si>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</si>
  <si>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</si>
  <si>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</si>
  <si>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</si>
  <si>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</si>
  <si>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</si>
  <si>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</si>
  <si>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</si>
  <si>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</si>
  <si>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</si>
  <si>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</si>
  <si>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</si>
  <si>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</si>
  <si>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</si>
  <si>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</si>
  <si>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</si>
  <si>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</si>
  <si>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</si>
  <si>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</si>
  <si>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</si>
  <si>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</si>
  <si>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</si>
  <si>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</si>
  <si>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</si>
  <si>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</si>
  <si>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</si>
  <si>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</si>
  <si>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</si>
  <si>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</si>
  <si>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</si>
  <si>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</si>
  <si>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</si>
  <si>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</si>
  <si>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</si>
  <si>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</si>
  <si>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</si>
  <si>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</si>
  <si>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</si>
  <si>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</si>
  <si>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</si>
  <si>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</si>
  <si>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</si>
  <si>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</si>
  <si>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</si>
  <si>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</si>
  <si>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</si>
  <si>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</si>
  <si>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</si>
  <si>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</si>
  <si>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</si>
  <si>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</si>
  <si>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</si>
  <si>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</si>
  <si>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</si>
  <si>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</si>
  <si>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</si>
  <si>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</si>
  <si>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</si>
  <si>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</si>
  <si>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</si>
  <si>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</si>
  <si>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</si>
  <si>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</si>
  <si>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</si>
  <si>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</si>
  <si>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</si>
  <si>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</si>
  <si>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</si>
  <si>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</si>
  <si>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</si>
  <si>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</si>
  <si>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</si>
  <si>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</si>
  <si>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</si>
  <si>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</si>
  <si>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</si>
  <si>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</si>
  <si>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</si>
  <si>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</si>
  <si>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</si>
  <si>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</si>
  <si>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</si>
  <si>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</si>
  <si>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</si>
  <si>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</si>
  <si>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</si>
  <si>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</si>
  <si>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</si>
  <si>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</si>
  <si>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</si>
  <si>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</si>
  <si>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</si>
  <si>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</si>
  <si>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</si>
  <si>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</si>
  <si>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</si>
  <si>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</si>
  <si>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</si>
  <si>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</si>
  <si>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</si>
  <si>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</si>
  <si>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</si>
  <si>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</si>
  <si>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</si>
  <si>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</si>
  <si>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</si>
  <si>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</si>
  <si>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</si>
  <si>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</si>
  <si>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</si>
  <si>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</si>
  <si>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</si>
  <si>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</si>
  <si>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</si>
  <si>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</si>
  <si>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</si>
  <si>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</si>
  <si>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</si>
  <si>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</si>
  <si>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</si>
  <si>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</si>
  <si>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</si>
  <si>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</si>
  <si>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</si>
  <si>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</si>
  <si>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</si>
  <si>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</si>
  <si>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</si>
  <si>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</si>
  <si>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</si>
  <si>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</si>
  <si>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</si>
  <si>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</si>
  <si>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</si>
  <si>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</si>
  <si>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</si>
  <si>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</si>
  <si>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</si>
  <si>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</si>
  <si>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</si>
  <si>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</si>
  <si>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</si>
  <si>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</si>
  <si>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</si>
  <si>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</si>
  <si>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</si>
  <si>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</si>
  <si>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</si>
  <si>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</si>
  <si>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</si>
  <si>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</si>
  <si>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</si>
  <si>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</si>
  <si>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</si>
  <si>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</si>
  <si>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</si>
  <si>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</si>
  <si>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</si>
  <si>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</si>
  <si>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</si>
  <si>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</si>
  <si>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</si>
  <si>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</si>
  <si>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</si>
  <si>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</si>
  <si>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</si>
  <si>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</si>
  <si>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</si>
  <si>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</si>
  <si>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</si>
  <si>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</si>
  <si>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</si>
  <si>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</si>
  <si>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</si>
  <si>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</si>
  <si>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</si>
  <si>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</si>
  <si>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</si>
  <si>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</si>
  <si>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</si>
  <si>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</si>
  <si>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</si>
  <si>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</si>
  <si>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</si>
  <si>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</si>
  <si>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</si>
  <si>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</si>
  <si>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</si>
  <si>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</si>
  <si>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</si>
  <si>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</si>
  <si>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</si>
  <si>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</si>
  <si>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</si>
  <si>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</si>
  <si>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</si>
  <si>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</si>
  <si>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</si>
  <si>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</si>
  <si>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</si>
  <si>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</si>
  <si>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</si>
  <si>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</si>
  <si>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</si>
  <si>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</si>
  <si>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</si>
  <si>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</si>
  <si>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</si>
  <si>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</si>
  <si>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</si>
  <si>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</si>
  <si>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</si>
  <si>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</si>
  <si>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</si>
  <si>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</si>
  <si>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</si>
  <si>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</si>
  <si>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</si>
  <si>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</si>
  <si>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</si>
  <si>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</si>
  <si>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</si>
  <si>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</si>
  <si>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</si>
  <si>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</si>
  <si>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</si>
  <si>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</si>
  <si>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</si>
  <si>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</si>
  <si>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</si>
  <si>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</si>
  <si>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</si>
  <si>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</si>
  <si>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</si>
  <si>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</si>
  <si>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</si>
  <si>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</si>
  <si>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</si>
  <si>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</si>
  <si>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</si>
  <si>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</si>
  <si>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</si>
  <si>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</si>
  <si>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</si>
  <si>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</si>
  <si>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</si>
  <si>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</si>
  <si>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</si>
  <si>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</si>
  <si>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</si>
  <si>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</si>
  <si>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</si>
  <si>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</si>
  <si>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</si>
  <si>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</si>
  <si>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</si>
  <si>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</si>
  <si>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</si>
  <si>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</si>
  <si>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</si>
  <si>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</si>
  <si>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</si>
  <si>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</si>
  <si>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</si>
  <si>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</si>
  <si>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</si>
  <si>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</si>
  <si>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</si>
  <si>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</si>
  <si>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</si>
  <si>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</si>
  <si>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</si>
  <si>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</si>
  <si>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</si>
  <si>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</si>
  <si>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</si>
  <si>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</si>
  <si>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</si>
  <si>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</si>
  <si>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</si>
  <si>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</si>
  <si>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</si>
  <si>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</si>
  <si>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</si>
  <si>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</si>
  <si>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</si>
  <si>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</si>
  <si>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</si>
  <si>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</si>
  <si>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</si>
  <si>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</si>
  <si>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</si>
  <si>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</si>
  <si>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</si>
  <si>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</si>
  <si>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</si>
  <si>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</si>
  <si>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</si>
  <si>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</si>
  <si>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</si>
  <si>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</si>
  <si>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</si>
  <si>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</si>
  <si>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</si>
  <si>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</si>
  <si>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</si>
  <si>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</si>
  <si>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</si>
  <si>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</si>
  <si>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</si>
  <si>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</si>
  <si>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</si>
  <si>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</si>
  <si>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</si>
  <si>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</si>
  <si>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</si>
  <si>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</si>
  <si>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</si>
  <si>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</si>
  <si>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</si>
  <si>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</si>
  <si>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</si>
  <si>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</si>
  <si>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</si>
  <si>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</si>
  <si>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</si>
  <si>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</si>
  <si>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</si>
  <si>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</si>
  <si>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</si>
  <si>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</si>
  <si>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</si>
  <si>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</si>
  <si>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</si>
  <si>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</si>
  <si>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</si>
  <si>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</si>
  <si>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</si>
  <si>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</si>
  <si>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</si>
  <si>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</si>
  <si>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</si>
  <si>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</si>
  <si>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</si>
  <si>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</si>
  <si>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</si>
  <si>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</si>
  <si>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</si>
  <si>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</si>
  <si>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</si>
  <si>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</si>
  <si>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</si>
  <si>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</si>
  <si>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</si>
  <si>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</si>
  <si>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</si>
  <si>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</si>
  <si>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</si>
  <si>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</si>
  <si>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</si>
  <si>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</si>
  <si>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</si>
  <si>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</si>
  <si>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</si>
  <si>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</si>
  <si>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</si>
  <si>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</si>
  <si>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</si>
  <si>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</si>
  <si>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</si>
  <si>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</si>
  <si>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</si>
  <si>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</si>
  <si>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</si>
  <si>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</si>
  <si>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</si>
  <si>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</si>
  <si>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</si>
  <si>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</si>
  <si>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</si>
  <si>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</si>
  <si>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</si>
  <si>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</si>
  <si>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</si>
  <si>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</si>
  <si>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</si>
  <si>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</si>
  <si>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</si>
  <si>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</si>
  <si>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</si>
  <si>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</si>
  <si>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</si>
  <si>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</si>
  <si>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</si>
  <si>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</si>
  <si>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</si>
  <si>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</si>
  <si>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</si>
  <si>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</si>
  <si>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</si>
  <si>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</si>
  <si>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</si>
  <si>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</si>
  <si>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</si>
  <si>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</si>
  <si>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</si>
  <si>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</si>
  <si>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</si>
  <si>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</si>
  <si>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</si>
  <si>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</si>
  <si>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</si>
  <si>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</si>
  <si>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</si>
  <si>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</si>
  <si>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</si>
  <si>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</si>
  <si>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</si>
  <si>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</si>
  <si>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</si>
  <si>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</si>
  <si>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</si>
  <si>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</si>
  <si>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</si>
  <si>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</si>
  <si>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</si>
  <si>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</si>
  <si>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</si>
  <si>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</si>
  <si>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</si>
  <si>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</si>
  <si>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</si>
  <si>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</si>
  <si>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</si>
  <si>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</si>
  <si>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</si>
  <si>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</si>
  <si>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</si>
  <si>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</si>
  <si>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</si>
  <si>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</si>
  <si>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</si>
  <si>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</si>
  <si>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</si>
  <si>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</si>
  <si>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</si>
  <si>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</si>
  <si>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</si>
  <si>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</si>
  <si>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</si>
  <si>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</si>
  <si>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</si>
  <si>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</si>
  <si>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</si>
  <si>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</si>
  <si>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</si>
  <si>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</si>
  <si>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</si>
  <si>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</si>
  <si>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</si>
  <si>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</si>
  <si>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</si>
  <si>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</si>
  <si>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</si>
  <si>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</si>
  <si>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</si>
  <si>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</si>
  <si>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</si>
  <si>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</si>
  <si>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</si>
  <si>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</si>
  <si>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</si>
  <si>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</si>
  <si>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</si>
  <si>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</si>
  <si>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</si>
  <si>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</si>
  <si>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</si>
  <si>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</si>
  <si>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</si>
  <si>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</si>
  <si>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</si>
  <si>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</si>
  <si>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</si>
  <si>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</si>
  <si>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</si>
  <si>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</si>
  <si>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</si>
  <si>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</si>
  <si>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</si>
  <si>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</si>
  <si>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</si>
  <si>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</si>
  <si>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</si>
  <si>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</si>
  <si>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</si>
  <si>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</si>
  <si>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</si>
  <si>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</si>
  <si>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</si>
  <si>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</si>
  <si>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</si>
  <si>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</si>
  <si>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</si>
  <si>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</si>
  <si>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</si>
  <si>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</si>
  <si>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</si>
  <si>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</si>
  <si>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</si>
  <si>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</si>
  <si>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</si>
  <si>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</si>
  <si>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</si>
  <si>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</si>
  <si>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</si>
  <si>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</si>
  <si>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</si>
  <si>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</si>
  <si>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</si>
  <si>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</si>
  <si>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</si>
  <si>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</si>
  <si>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</si>
  <si>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</si>
  <si>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</si>
  <si>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</si>
  <si>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</si>
  <si>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</si>
  <si>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</si>
  <si>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</si>
  <si>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</si>
  <si>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</si>
  <si>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</si>
  <si>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</si>
  <si>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</si>
  <si>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</si>
  <si>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</si>
  <si>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</si>
  <si>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</si>
  <si>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</si>
  <si>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</si>
  <si>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</si>
  <si>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</si>
  <si>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</si>
  <si>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</si>
  <si>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</si>
  <si>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</si>
  <si>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</si>
  <si>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</si>
  <si>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</si>
  <si>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</si>
  <si>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</si>
  <si>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</si>
  <si>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</si>
  <si>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</si>
  <si>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</si>
  <si>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</si>
  <si>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</si>
  <si>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</si>
  <si>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</si>
  <si>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</si>
  <si>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</si>
  <si>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</si>
  <si>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</si>
  <si>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</si>
  <si>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</si>
  <si>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</si>
  <si>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</si>
  <si>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</si>
  <si>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</si>
  <si>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</si>
  <si>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</si>
  <si>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</si>
  <si>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</si>
  <si>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</si>
  <si>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</si>
  <si>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</si>
  <si>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</si>
  <si>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</si>
  <si>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</si>
  <si>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</si>
  <si>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</si>
  <si>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</si>
  <si>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</si>
  <si>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</si>
  <si>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</si>
  <si>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</si>
  <si>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</si>
  <si>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</si>
  <si>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</si>
  <si>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</si>
  <si>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</si>
  <si>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</si>
  <si>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</si>
  <si>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</si>
  <si>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</si>
  <si>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</si>
  <si>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</si>
  <si>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</si>
  <si>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</si>
  <si>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</si>
  <si>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</si>
  <si>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</si>
  <si>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</si>
  <si>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</si>
  <si>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</si>
  <si>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</si>
  <si>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</si>
  <si>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</si>
  <si>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</si>
  <si>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</si>
  <si>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</si>
  <si>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</si>
  <si>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</si>
  <si>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</si>
  <si>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</si>
  <si>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</si>
  <si>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</si>
  <si>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</si>
  <si>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</si>
  <si>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</si>
  <si>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</si>
  <si>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</si>
  <si>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</si>
  <si>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</si>
  <si>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</si>
  <si>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</si>
  <si>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</si>
  <si>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</si>
  <si>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</si>
  <si>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</si>
  <si>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</si>
  <si>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</si>
  <si>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</si>
  <si>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</si>
  <si>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</si>
  <si>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</si>
  <si>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</si>
  <si>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</si>
  <si>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</si>
  <si>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</si>
  <si>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</si>
  <si>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</si>
  <si>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</si>
  <si>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</si>
  <si>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</si>
  <si>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</si>
  <si>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</si>
  <si>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</si>
  <si>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</si>
  <si>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</si>
  <si>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</si>
  <si>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</si>
  <si>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</si>
  <si>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</si>
  <si>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</si>
  <si>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</si>
  <si>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</si>
  <si>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</si>
  <si>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</si>
  <si>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</si>
  <si>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</si>
  <si>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</si>
  <si>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</si>
  <si>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</si>
  <si>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</si>
  <si>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</si>
  <si>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</si>
  <si>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</si>
  <si>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</si>
  <si>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</si>
  <si>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</si>
  <si>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</si>
  <si>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</si>
  <si>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</si>
  <si>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</si>
  <si>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</si>
  <si>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</si>
  <si>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</si>
  <si>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</si>
  <si>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</si>
  <si>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</si>
  <si>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</si>
  <si>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</si>
  <si>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</si>
  <si>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</si>
  <si>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</si>
  <si>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</si>
  <si>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</si>
  <si>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</si>
  <si>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</si>
  <si>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</si>
  <si>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</si>
  <si>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</si>
  <si>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</si>
  <si>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</si>
  <si>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</si>
  <si>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</si>
  <si>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</si>
  <si>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</si>
  <si>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</si>
  <si>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</si>
  <si>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</si>
  <si>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</si>
  <si>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</si>
  <si>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</si>
  <si>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</si>
  <si>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</si>
  <si>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</si>
  <si>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</si>
  <si>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</si>
  <si>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</si>
  <si>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</si>
  <si>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</si>
  <si>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</si>
  <si>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</si>
  <si>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</si>
  <si>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</si>
  <si>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</si>
  <si>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</si>
  <si>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</si>
  <si>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</si>
  <si>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</si>
  <si>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</si>
  <si>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</si>
  <si>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</si>
  <si>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</si>
  <si>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</si>
  <si>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</si>
  <si>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</si>
  <si>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</si>
  <si>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</si>
  <si>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</si>
  <si>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</si>
  <si>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</si>
  <si>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</si>
  <si>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</si>
  <si>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</si>
  <si>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</si>
  <si>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</si>
  <si>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</si>
  <si>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</si>
  <si>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</si>
  <si>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</si>
  <si>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</si>
  <si>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</si>
  <si>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</si>
  <si>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</si>
  <si>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</si>
  <si>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</si>
  <si>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</si>
  <si>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</si>
  <si>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</si>
  <si>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</si>
  <si>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</si>
  <si>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</si>
  <si>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</si>
  <si>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</si>
  <si>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</si>
  <si>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</si>
  <si>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</si>
  <si>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</si>
  <si>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</si>
  <si>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</si>
  <si>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</si>
  <si>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</si>
  <si>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</si>
  <si>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</si>
  <si>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</si>
  <si>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</si>
  <si>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</si>
  <si>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</si>
  <si>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</si>
  <si>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</si>
  <si>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</si>
  <si>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</si>
  <si>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</si>
  <si>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</si>
  <si>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</si>
  <si>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</si>
  <si>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</si>
  <si>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</si>
  <si>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</si>
  <si>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</si>
  <si>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</si>
  <si>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</si>
  <si>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</si>
  <si>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</si>
  <si>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</si>
  <si>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</si>
  <si>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</si>
  <si>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</si>
  <si>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</si>
  <si>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</si>
  <si>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</si>
  <si>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</si>
  <si>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</si>
  <si>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</si>
  <si>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</si>
  <si>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</si>
  <si>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</si>
  <si>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</si>
  <si>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</si>
  <si>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</si>
  <si>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</si>
  <si>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</si>
  <si>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</si>
  <si>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</si>
  <si>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</si>
  <si>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</si>
  <si>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</si>
  <si>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</si>
  <si>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</si>
  <si>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</si>
  <si>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</si>
  <si>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</si>
  <si>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</si>
  <si>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</si>
  <si>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</si>
  <si>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</si>
  <si>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</si>
  <si>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</si>
  <si>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</si>
  <si>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</si>
  <si>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</si>
  <si>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</si>
  <si>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</si>
  <si>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</si>
  <si>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</si>
  <si>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</si>
  <si>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</si>
  <si>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</si>
  <si>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</si>
  <si>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</si>
  <si>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</si>
  <si>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</si>
  <si>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</si>
  <si>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</si>
  <si>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</si>
  <si>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</si>
  <si>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</si>
  <si>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</si>
  <si>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</si>
  <si>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</si>
  <si>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</si>
  <si>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</si>
  <si>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</si>
  <si>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</si>
  <si>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</si>
  <si>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</si>
  <si>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</si>
  <si>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</si>
  <si>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</si>
  <si>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</si>
  <si>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</si>
  <si>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</si>
  <si>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</si>
  <si>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</si>
  <si>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</si>
  <si>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</si>
  <si>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</si>
  <si>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</si>
  <si>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</si>
  <si>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</si>
  <si>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</si>
  <si>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</si>
  <si>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</si>
  <si>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</si>
  <si>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</si>
  <si>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</si>
  <si>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</si>
  <si>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</si>
  <si>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</si>
  <si>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</si>
  <si>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</si>
  <si>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</si>
  <si>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</si>
  <si>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</si>
  <si>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</si>
  <si>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</si>
  <si>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</si>
  <si>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</si>
  <si>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</si>
  <si>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</si>
  <si>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</si>
  <si>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</si>
  <si>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</si>
  <si>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</si>
  <si>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</si>
  <si>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</si>
  <si>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</si>
  <si>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</si>
  <si>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</si>
  <si>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</si>
  <si>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</si>
  <si>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</si>
  <si>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</si>
  <si>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</si>
  <si>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</si>
  <si>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</si>
  <si>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</si>
  <si>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</si>
  <si>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</si>
  <si>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</si>
  <si>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</si>
  <si>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</si>
  <si>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</si>
  <si>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</si>
  <si>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</si>
  <si>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</si>
  <si>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</si>
  <si>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</si>
  <si>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</si>
  <si>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</si>
  <si>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</si>
  <si>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</si>
  <si>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</si>
  <si>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</si>
  <si>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</si>
  <si>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</si>
  <si>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</si>
  <si>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</si>
  <si>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</si>
  <si>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</si>
  <si>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</si>
  <si>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</si>
  <si>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</si>
  <si>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</si>
  <si>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</si>
  <si>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</si>
  <si>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</si>
  <si>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</si>
  <si>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</si>
  <si>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</si>
  <si>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</si>
  <si>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</si>
  <si>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</si>
  <si>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</si>
  <si>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</si>
  <si>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</si>
  <si>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</si>
  <si>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</si>
  <si>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</si>
  <si>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</si>
  <si>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</si>
  <si>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</si>
  <si>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</si>
  <si>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</si>
  <si>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</si>
  <si>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</si>
  <si>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</si>
  <si>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</si>
  <si>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</si>
  <si>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</si>
  <si>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</si>
  <si>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</si>
  <si>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</si>
  <si>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</si>
  <si>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</si>
  <si>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</si>
  <si>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</si>
  <si>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</si>
  <si>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</si>
  <si>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</si>
  <si>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</si>
  <si>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</si>
  <si>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</si>
  <si>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</si>
  <si>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</si>
  <si>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</si>
  <si>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</si>
  <si>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</si>
  <si>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</si>
  <si>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</si>
  <si>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</si>
  <si>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</si>
  <si>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</si>
  <si>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</si>
  <si>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</si>
  <si>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</si>
  <si>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</si>
  <si>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</si>
  <si>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</si>
  <si>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</si>
  <si>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</si>
  <si>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</si>
  <si>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</si>
  <si>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</si>
  <si>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</si>
  <si>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</si>
  <si>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</si>
  <si>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</si>
  <si>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</si>
  <si>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</si>
  <si>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</si>
  <si>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</si>
  <si>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</si>
  <si>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</si>
  <si>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</si>
  <si>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</si>
  <si>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</si>
  <si>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</si>
  <si>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</si>
  <si>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</si>
  <si>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</si>
  <si>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</si>
  <si>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</si>
  <si>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</si>
  <si>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</si>
  <si>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</si>
  <si>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</si>
  <si>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</si>
  <si>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</si>
  <si>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</si>
  <si>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</si>
  <si>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</si>
  <si>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</si>
  <si>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</si>
  <si>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</si>
  <si>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</si>
  <si>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</si>
  <si>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</si>
  <si>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</si>
  <si>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</si>
  <si>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</si>
  <si>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</si>
  <si>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</si>
  <si>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</si>
  <si>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</si>
  <si>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</si>
  <si>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</si>
  <si>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</si>
  <si>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</si>
  <si>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</si>
  <si>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</si>
  <si>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</si>
  <si>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</si>
  <si>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</si>
  <si>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</si>
  <si>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</si>
  <si>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</si>
  <si>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</si>
  <si>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</si>
  <si>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</si>
  <si>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</si>
  <si>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</si>
  <si>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</si>
  <si>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</si>
  <si>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</si>
  <si>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</si>
  <si>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</si>
  <si>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</si>
  <si>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</si>
  <si>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</si>
  <si>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</si>
  <si>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</si>
  <si>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</si>
  <si>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</si>
  <si>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</si>
  <si>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</si>
  <si>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</si>
  <si>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</si>
  <si>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</si>
  <si>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</si>
  <si>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</si>
  <si>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</si>
  <si>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</si>
  <si>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</si>
  <si>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</si>
  <si>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</si>
  <si>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</si>
  <si>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</si>
  <si>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</si>
  <si>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</si>
  <si>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</si>
  <si>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</si>
  <si>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</si>
  <si>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</si>
  <si>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</si>
  <si>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</si>
  <si>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</si>
  <si>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</si>
  <si>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</si>
  <si>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</si>
  <si>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</si>
  <si>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</si>
  <si>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</si>
  <si>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</si>
  <si>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</si>
  <si>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</si>
  <si>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</si>
  <si>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</si>
  <si>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</si>
  <si>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</si>
  <si>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</si>
  <si>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</si>
  <si>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</si>
  <si>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</si>
  <si>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</si>
  <si>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</si>
  <si>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</si>
  <si>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</si>
  <si>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</si>
  <si>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</si>
  <si>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</si>
  <si>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</si>
  <si>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</si>
  <si>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</si>
  <si>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</si>
  <si>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</si>
  <si>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</si>
  <si>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</si>
  <si>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</si>
  <si>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</si>
  <si>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</si>
  <si>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</si>
  <si>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</si>
  <si>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</si>
  <si>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</si>
  <si>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</si>
  <si>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</si>
  <si>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</si>
  <si>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</si>
  <si>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</si>
  <si>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</si>
  <si>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</si>
  <si>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</si>
  <si>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</si>
  <si>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</si>
  <si>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</si>
  <si>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</si>
  <si>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</si>
  <si>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</si>
  <si>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</si>
  <si>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</si>
  <si>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</si>
  <si>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</si>
  <si>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</si>
  <si>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</si>
  <si>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</si>
  <si>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</si>
  <si>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</si>
  <si>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</si>
  <si>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</si>
  <si>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</si>
  <si>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</si>
  <si>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</si>
  <si>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</si>
  <si>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</si>
  <si>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</si>
  <si>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</si>
  <si>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</si>
  <si>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</si>
  <si>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</si>
  <si>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</si>
  <si>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</si>
  <si>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</si>
  <si>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</si>
  <si>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</si>
  <si>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</si>
  <si>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</si>
  <si>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</si>
  <si>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</si>
  <si>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</si>
  <si>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</si>
  <si>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</si>
  <si>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</si>
  <si>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</si>
  <si>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</si>
  <si>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</si>
  <si>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</si>
  <si>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</si>
  <si>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</si>
  <si>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</si>
  <si>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</si>
  <si>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</si>
  <si>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</si>
  <si>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</si>
  <si>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</si>
  <si>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</si>
  <si>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</si>
  <si>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</si>
  <si>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</si>
  <si>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</si>
  <si>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</si>
  <si>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</si>
  <si>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</si>
  <si>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</si>
  <si>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</si>
  <si>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</si>
  <si>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</si>
  <si>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</si>
  <si>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</si>
  <si>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</si>
  <si>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</si>
  <si>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</si>
  <si>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</si>
  <si>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</si>
  <si>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</si>
  <si>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</si>
  <si>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</si>
  <si>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</si>
  <si>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</si>
  <si>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</si>
  <si>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</si>
  <si>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</si>
  <si>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</si>
  <si>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</si>
  <si>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</si>
  <si>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</si>
  <si>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</si>
  <si>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</si>
  <si>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</si>
  <si>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</si>
  <si>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</si>
  <si>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</si>
  <si>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</si>
  <si>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</si>
  <si>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</si>
  <si>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</si>
  <si>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</si>
  <si>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</si>
  <si>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</si>
  <si>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</si>
  <si>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</si>
  <si>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</si>
  <si>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</si>
  <si>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</si>
  <si>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</si>
  <si>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</si>
  <si>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</si>
  <si>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</si>
  <si>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</si>
  <si>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</si>
  <si>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</si>
  <si>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</si>
  <si>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</si>
  <si>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</si>
  <si>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</si>
  <si>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</si>
  <si>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</si>
  <si>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</si>
  <si>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</si>
  <si>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</si>
  <si>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</si>
  <si>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</si>
  <si>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</si>
  <si>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</si>
  <si>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</si>
  <si>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</si>
  <si>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</si>
  <si>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</si>
  <si>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</si>
  <si>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</si>
  <si>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</si>
  <si>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</si>
  <si>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</si>
  <si>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</si>
  <si>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</si>
  <si>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</si>
  <si>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</si>
  <si>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</si>
  <si>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</si>
  <si>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</si>
  <si>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</si>
  <si>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</si>
  <si>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</si>
  <si>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</si>
  <si>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</si>
  <si>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</si>
  <si>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</si>
  <si>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</si>
  <si>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</si>
  <si>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</si>
  <si>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</si>
  <si>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</si>
  <si>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</si>
  <si>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</si>
  <si>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</si>
  <si>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</si>
  <si>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</si>
  <si>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</si>
  <si>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</si>
  <si>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</si>
  <si>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</si>
  <si>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</si>
  <si>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</si>
  <si>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</si>
  <si>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</si>
  <si>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</si>
  <si>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</si>
  <si>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</si>
  <si>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</si>
  <si>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</si>
  <si>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</si>
  <si>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</si>
  <si>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</si>
  <si>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</si>
  <si>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</si>
  <si>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</si>
  <si>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</si>
  <si>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</si>
  <si>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</si>
  <si>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</si>
  <si>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</si>
  <si>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</si>
  <si>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</si>
  <si>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</si>
  <si>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</si>
  <si>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</si>
  <si>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</si>
  <si>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</si>
  <si>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</si>
  <si>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</si>
  <si>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</si>
  <si>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</si>
  <si>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</si>
  <si>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</si>
  <si>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</si>
  <si>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</si>
  <si>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</si>
  <si>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</si>
  <si>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</si>
  <si>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</si>
  <si>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</si>
  <si>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</si>
  <si>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</si>
  <si>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</si>
  <si>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</si>
  <si>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</si>
  <si>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</si>
  <si>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</si>
  <si>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</si>
  <si>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</si>
  <si>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</si>
  <si>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</si>
  <si>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</si>
  <si>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</si>
  <si>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</si>
  <si>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</si>
  <si>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</si>
  <si>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</si>
  <si>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</si>
  <si>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</si>
  <si>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</si>
  <si>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</si>
  <si>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</si>
  <si>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</si>
  <si>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</si>
  <si>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</si>
  <si>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</si>
  <si>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</si>
  <si>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</si>
  <si>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</si>
  <si>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</si>
  <si>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</si>
  <si>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</si>
  <si>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</si>
  <si>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</si>
  <si>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</si>
  <si>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</si>
  <si>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</si>
  <si>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</si>
  <si>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</si>
  <si>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</si>
  <si>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</si>
  <si>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</si>
  <si>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</si>
  <si>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</si>
  <si>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</si>
  <si>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</si>
  <si>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</si>
  <si>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</si>
  <si>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</si>
  <si>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</si>
  <si>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</si>
  <si>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</si>
  <si>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</si>
  <si>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</si>
  <si>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</si>
  <si>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</si>
  <si>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</si>
  <si>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</si>
  <si>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</si>
  <si>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</si>
  <si>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</si>
  <si>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</si>
  <si>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</si>
  <si>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</si>
  <si>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</si>
  <si>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</si>
  <si>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</si>
  <si>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</si>
  <si>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</si>
  <si>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</si>
  <si>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</si>
  <si>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</si>
  <si>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</si>
  <si>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</si>
  <si>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</si>
  <si>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</si>
  <si>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</si>
  <si>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</si>
  <si>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</si>
  <si>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</si>
  <si>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</si>
  <si>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</si>
  <si>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</si>
  <si>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</si>
  <si>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</si>
  <si>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</si>
  <si>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</si>
  <si>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</si>
  <si>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</si>
  <si>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</si>
  <si>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</si>
  <si>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</si>
  <si>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</si>
  <si>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</si>
  <si>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</si>
  <si>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</si>
  <si>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</si>
  <si>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</si>
  <si>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</si>
  <si>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</si>
  <si>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</si>
  <si>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</si>
  <si>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</si>
  <si>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</si>
  <si>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</si>
  <si>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</si>
  <si>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</si>
  <si>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</si>
  <si>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</si>
  <si>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</si>
  <si>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</si>
  <si>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</si>
  <si>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</si>
  <si>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</si>
  <si>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</si>
  <si>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</si>
  <si>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</si>
  <si>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</si>
  <si>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</si>
  <si>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</si>
  <si>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</si>
  <si>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</si>
  <si>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</si>
  <si>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</si>
  <si>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</si>
  <si>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</si>
  <si>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</si>
  <si>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</si>
  <si>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</si>
  <si>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</si>
  <si>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</si>
  <si>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</si>
  <si>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</si>
  <si>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</si>
  <si>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</si>
  <si>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</si>
  <si>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</si>
  <si>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</si>
  <si>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</si>
  <si>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</si>
  <si>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</si>
  <si>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</si>
  <si>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</si>
  <si>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</si>
  <si>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</si>
  <si>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</si>
  <si>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</si>
  <si>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</si>
  <si>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</si>
  <si>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</si>
  <si>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</si>
  <si>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</si>
  <si>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</si>
  <si>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</si>
  <si>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</si>
  <si>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</si>
  <si>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</si>
  <si>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</si>
  <si>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</si>
  <si>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</si>
  <si>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</si>
  <si>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</si>
  <si>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</si>
  <si>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</si>
  <si>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</si>
  <si>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</si>
  <si>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</si>
  <si>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</si>
  <si>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</si>
  <si>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</si>
  <si>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</si>
  <si>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</si>
  <si>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</si>
  <si>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</si>
  <si>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</si>
  <si>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</si>
  <si>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</si>
  <si>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</si>
  <si>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</si>
  <si>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</si>
  <si>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</si>
  <si>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</si>
  <si>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</si>
  <si>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</si>
  <si>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</si>
  <si>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</si>
  <si>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</si>
  <si>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</si>
  <si>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</si>
  <si>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</si>
  <si>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</si>
  <si>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</si>
  <si>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</si>
  <si>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</si>
  <si>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</si>
  <si>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</si>
  <si>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</si>
  <si>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</si>
  <si>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</si>
  <si>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</si>
  <si>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</si>
  <si>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</si>
  <si>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</si>
  <si>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</si>
  <si>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</si>
  <si>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</si>
  <si>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</si>
  <si>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</si>
  <si>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</si>
  <si>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</si>
  <si>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</si>
  <si>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</si>
  <si>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</si>
  <si>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</si>
  <si>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</si>
  <si>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</si>
  <si>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</si>
  <si>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</si>
  <si>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</si>
  <si>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</si>
  <si>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</si>
  <si>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</si>
  <si>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</si>
  <si>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</si>
  <si>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</si>
  <si>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</si>
  <si>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</si>
  <si>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</si>
  <si>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</si>
  <si>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</si>
  <si>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</si>
  <si>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</si>
  <si>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</si>
  <si>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</si>
  <si>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</si>
  <si>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</si>
  <si>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</si>
  <si>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</si>
  <si>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</si>
  <si>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</si>
  <si>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</si>
  <si>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</si>
  <si>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</si>
  <si>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</si>
  <si>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</si>
  <si>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</si>
  <si>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</si>
  <si>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</si>
  <si>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</si>
  <si>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</si>
  <si>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</si>
  <si>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</si>
  <si>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</si>
  <si>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</si>
  <si>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</si>
  <si>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</si>
  <si>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</si>
  <si>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</si>
  <si>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</si>
  <si>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</si>
  <si>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</si>
  <si>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</si>
  <si>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</si>
  <si>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</si>
  <si>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</si>
  <si>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</si>
  <si>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</si>
  <si>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</si>
  <si>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</si>
  <si>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</si>
  <si>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</si>
  <si>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</si>
  <si>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</si>
  <si>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</si>
  <si>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</si>
  <si>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</si>
  <si>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</si>
  <si>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</si>
  <si>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</si>
  <si>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</si>
  <si>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</si>
  <si>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</si>
  <si>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</si>
  <si>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</si>
  <si>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</si>
  <si>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</si>
  <si>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</si>
  <si>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</si>
  <si>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</si>
  <si>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</si>
  <si>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</si>
  <si>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</si>
  <si>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</si>
  <si>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</si>
  <si>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</si>
  <si>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</si>
  <si>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</si>
  <si>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</si>
  <si>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</si>
  <si>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</si>
  <si>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</si>
  <si>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</si>
  <si>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</si>
  <si>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</si>
  <si>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</si>
  <si>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</si>
  <si>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</si>
  <si>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</si>
  <si>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</si>
  <si>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</si>
  <si>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</si>
  <si>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</si>
  <si>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</si>
  <si>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</si>
  <si>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</si>
  <si>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</si>
  <si>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</si>
  <si>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</si>
  <si>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</si>
  <si>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</si>
  <si>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</si>
  <si>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</si>
  <si>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</si>
  <si>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</si>
  <si>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</si>
  <si>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</si>
  <si>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</si>
  <si>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</si>
  <si>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</si>
  <si>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</si>
  <si>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</si>
  <si>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</si>
  <si>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</si>
  <si>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</si>
  <si>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</si>
  <si>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</si>
  <si>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</si>
  <si>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</si>
  <si>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</si>
  <si>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</si>
  <si>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</si>
  <si>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</si>
  <si>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</si>
  <si>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</si>
  <si>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</si>
  <si>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</si>
  <si>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</si>
  <si>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</si>
  <si>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</si>
  <si>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</si>
  <si>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</si>
  <si>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</si>
  <si>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</si>
  <si>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</si>
  <si>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</si>
  <si>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</si>
  <si>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</si>
  <si>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</si>
  <si>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</si>
  <si>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</si>
  <si>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</si>
  <si>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</si>
  <si>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</si>
  <si>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</si>
  <si>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</si>
  <si>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</si>
  <si>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</si>
  <si>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</si>
  <si>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</si>
  <si>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</si>
  <si>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</si>
  <si>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</si>
  <si>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</si>
  <si>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</si>
  <si>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</si>
  <si>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</si>
  <si>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</si>
  <si>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</si>
  <si>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</si>
  <si>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</si>
  <si>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</si>
  <si>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</si>
  <si>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</si>
  <si>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</si>
  <si>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</si>
  <si>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</si>
  <si>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</si>
  <si>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</si>
  <si>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</si>
  <si>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</si>
  <si>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</si>
  <si>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</si>
  <si>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</si>
  <si>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</si>
  <si>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</si>
  <si>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</si>
  <si>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</si>
  <si>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</si>
  <si>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</si>
  <si>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</si>
  <si>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</si>
  <si>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</si>
  <si>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</si>
  <si>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</si>
  <si>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</si>
  <si>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</si>
  <si>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</si>
  <si>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</si>
  <si>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</si>
  <si>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</si>
  <si>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</si>
  <si>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</si>
  <si>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</si>
  <si>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</si>
  <si>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</si>
  <si>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</si>
  <si>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</si>
  <si>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</si>
  <si>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</si>
  <si>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</si>
  <si>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</si>
  <si>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</si>
  <si>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</si>
  <si>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</si>
  <si>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</si>
  <si>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</si>
  <si>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</si>
  <si>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</si>
  <si>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</si>
  <si>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</si>
  <si>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</si>
  <si>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</si>
  <si>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</si>
  <si>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</si>
  <si>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</si>
  <si>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</si>
  <si>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</si>
  <si>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</si>
  <si>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</si>
  <si>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</si>
  <si>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</si>
  <si>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</si>
  <si>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</si>
  <si>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</si>
  <si>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</si>
  <si>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</si>
  <si>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</si>
  <si>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</si>
  <si>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</si>
  <si>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</si>
  <si>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</si>
  <si>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</si>
  <si>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</si>
  <si>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</si>
  <si>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</si>
  <si>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</si>
  <si>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</si>
  <si>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</si>
  <si>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</si>
  <si>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</si>
  <si>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</si>
  <si>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</si>
  <si>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</si>
  <si>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</si>
  <si>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</si>
  <si>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</si>
  <si>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</si>
  <si>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</si>
  <si>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</si>
  <si>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</si>
  <si>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</si>
  <si>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</si>
  <si>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</si>
  <si>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</si>
  <si>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</si>
  <si>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</si>
  <si>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</si>
  <si>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</si>
  <si>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</si>
  <si>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</si>
  <si>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</si>
  <si>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</si>
  <si>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</si>
  <si>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</si>
  <si>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</si>
  <si>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</si>
  <si>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</si>
  <si>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</si>
  <si>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</si>
  <si>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</si>
  <si>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</si>
  <si>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</si>
  <si>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</si>
  <si>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</si>
  <si>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</si>
  <si>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</si>
  <si>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</si>
  <si>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</si>
  <si>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</si>
  <si>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</si>
  <si>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</si>
  <si>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</si>
  <si>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</si>
  <si>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</si>
  <si>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</si>
  <si>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</si>
  <si>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</si>
  <si>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</si>
  <si>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</si>
  <si>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</si>
  <si>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</si>
  <si>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</si>
  <si>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</si>
  <si>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</si>
  <si>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</si>
  <si>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</si>
  <si>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</si>
  <si>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</si>
  <si>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</si>
  <si>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</si>
  <si>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</si>
  <si>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</si>
  <si>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</si>
  <si>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</si>
  <si>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</si>
  <si>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</si>
  <si>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</si>
  <si>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</si>
  <si>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</si>
  <si>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</si>
  <si>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</si>
  <si>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</si>
  <si>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</si>
  <si>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</si>
  <si>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</si>
  <si>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</si>
  <si>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</si>
  <si>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</si>
  <si>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</si>
  <si>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</si>
  <si>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</si>
  <si>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</si>
  <si>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</si>
  <si>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</si>
  <si>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</si>
  <si>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</si>
  <si>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</si>
  <si>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</si>
  <si>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</si>
  <si>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</si>
  <si>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</si>
  <si>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</si>
  <si>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</si>
  <si>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</si>
  <si>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</si>
  <si>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</si>
  <si>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</si>
  <si>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</si>
  <si>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</si>
  <si>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</si>
  <si>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</si>
  <si>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</si>
  <si>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</si>
  <si>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</si>
  <si>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</si>
  <si>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</si>
  <si>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</si>
  <si>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</si>
  <si>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</si>
  <si>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</si>
  <si>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</si>
  <si>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</si>
  <si>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</si>
  <si>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</si>
  <si>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</si>
  <si>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</si>
  <si>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</si>
  <si>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</si>
  <si>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</si>
  <si>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</si>
  <si>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</si>
  <si>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</si>
  <si>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</si>
  <si>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</si>
  <si>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</si>
  <si>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</si>
  <si>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</si>
  <si>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</si>
  <si>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</si>
  <si>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</si>
  <si>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</si>
  <si>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</si>
  <si>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</si>
  <si>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</si>
  <si>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</si>
  <si>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</si>
  <si>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</si>
  <si>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</si>
  <si>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</si>
  <si>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</si>
  <si>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</si>
  <si>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</si>
  <si>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</si>
  <si>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</si>
  <si>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</si>
  <si>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</si>
  <si>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</si>
  <si>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</si>
  <si>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</si>
  <si>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</si>
  <si>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</si>
  <si>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</si>
  <si>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</si>
  <si>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</si>
  <si>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</si>
  <si>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</si>
  <si>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</si>
  <si>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</si>
  <si>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</si>
  <si>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</si>
  <si>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</si>
  <si>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</si>
  <si>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</si>
  <si>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</si>
  <si>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</si>
  <si>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</si>
  <si>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</si>
  <si>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</si>
  <si>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</si>
  <si>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</si>
  <si>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</si>
  <si>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</si>
  <si>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</si>
  <si>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</si>
  <si>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</si>
  <si>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</si>
  <si>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</si>
  <si>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</si>
  <si>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</si>
  <si>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</si>
  <si>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</si>
  <si>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</si>
  <si>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</si>
  <si>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</si>
  <si>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</si>
  <si>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</si>
  <si>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</si>
  <si>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</si>
  <si>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</si>
  <si>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</si>
  <si>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</si>
  <si>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</si>
  <si>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</si>
  <si>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</si>
  <si>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</si>
  <si>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</si>
  <si>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</si>
  <si>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</si>
  <si>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</si>
  <si>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</si>
  <si>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</si>
  <si>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</si>
  <si>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</si>
  <si>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</si>
  <si>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</si>
  <si>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</si>
  <si>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</si>
  <si>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</si>
  <si>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</si>
  <si>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</si>
  <si>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</si>
  <si>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</si>
  <si>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</si>
  <si>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</si>
  <si>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</si>
  <si>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</si>
  <si>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</si>
  <si>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</si>
  <si>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</si>
  <si>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</si>
  <si>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</si>
  <si>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</si>
  <si>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</si>
  <si>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</si>
  <si>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</si>
  <si>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</si>
  <si>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</si>
  <si>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</si>
  <si>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</si>
  <si>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</si>
  <si>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</si>
  <si>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</si>
  <si>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</si>
  <si>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</si>
  <si>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</si>
  <si>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</si>
  <si>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</si>
  <si>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</si>
  <si>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</si>
  <si>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</si>
  <si>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</si>
  <si>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</si>
  <si>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</si>
  <si>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</si>
  <si>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</si>
  <si>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</si>
  <si>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</si>
  <si>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</si>
  <si>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</si>
  <si>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</si>
  <si>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</si>
  <si>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</si>
  <si>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</si>
  <si>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</si>
  <si>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</si>
  <si>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</si>
  <si>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</si>
  <si>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</si>
  <si>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</si>
  <si>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</si>
  <si>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</si>
  <si>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</si>
  <si>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</si>
  <si>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</si>
  <si>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</si>
  <si>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</si>
  <si>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</si>
  <si>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</si>
  <si>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</si>
  <si>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</si>
  <si>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</si>
  <si>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</si>
  <si>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</si>
  <si>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</si>
  <si>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</si>
  <si>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</si>
  <si>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</si>
  <si>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</si>
  <si>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</si>
  <si>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</si>
  <si>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</si>
  <si>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</si>
  <si>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</si>
  <si>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</si>
  <si>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</si>
  <si>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</si>
  <si>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</si>
  <si>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</si>
  <si>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</si>
  <si>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</si>
  <si>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</si>
  <si>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</si>
  <si>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</si>
  <si>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</si>
  <si>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</si>
  <si>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</si>
  <si>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</si>
  <si>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</si>
  <si>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</si>
  <si>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</si>
  <si>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</si>
  <si>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</si>
  <si>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</si>
  <si>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</si>
  <si>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</si>
  <si>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</si>
  <si>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</si>
  <si>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</si>
  <si>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</si>
  <si>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</si>
  <si>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</si>
  <si>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</si>
  <si>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</si>
  <si>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</si>
  <si>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</si>
  <si>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</si>
  <si>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</si>
  <si>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</si>
  <si>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</si>
  <si>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</si>
  <si>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</si>
  <si>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</si>
  <si>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</si>
  <si>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</si>
  <si>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</si>
  <si>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</si>
  <si>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</si>
  <si>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</si>
  <si>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</si>
  <si>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</si>
  <si>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</si>
  <si>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</si>
  <si>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</si>
  <si>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</si>
  <si>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</si>
  <si>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</si>
  <si>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</si>
  <si>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</si>
  <si>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</si>
  <si>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</si>
  <si>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</si>
  <si>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</si>
  <si>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</si>
  <si>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</si>
  <si>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</si>
  <si>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</si>
  <si>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</si>
  <si>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</si>
  <si>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</si>
  <si>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</si>
  <si>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</si>
  <si>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</si>
  <si>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</si>
  <si>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</si>
  <si>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</si>
  <si>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</si>
  <si>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</si>
  <si>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</si>
  <si>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</si>
  <si>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</si>
  <si>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</si>
  <si>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</si>
  <si>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</si>
  <si>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</si>
  <si>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</si>
  <si>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</si>
  <si>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</si>
  <si>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</si>
  <si>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</si>
  <si>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</si>
  <si>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</si>
  <si>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</si>
  <si>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</si>
  <si>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</si>
  <si>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</si>
  <si>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</si>
  <si>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</si>
  <si>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</si>
  <si>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</si>
  <si>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</si>
  <si>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</si>
  <si>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</si>
  <si>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</si>
  <si>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</si>
  <si>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</si>
  <si>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</si>
  <si>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</si>
  <si>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</si>
  <si>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</si>
  <si>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</si>
  <si>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</si>
  <si>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</si>
  <si>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</si>
  <si>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</si>
  <si>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</si>
  <si>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</si>
  <si>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</si>
  <si>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</si>
  <si>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</si>
  <si>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</si>
  <si>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</si>
  <si>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</si>
  <si>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</si>
  <si>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</si>
  <si>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</si>
  <si>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</si>
  <si>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</si>
  <si>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</si>
  <si>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</si>
  <si>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</si>
  <si>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</si>
  <si>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</si>
  <si>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</si>
  <si>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</si>
  <si>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</si>
  <si>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</si>
  <si>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</si>
  <si>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</si>
  <si>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</si>
  <si>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</si>
  <si>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</si>
  <si>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</si>
  <si>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</si>
  <si>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</si>
  <si>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</si>
  <si>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</si>
  <si>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</si>
  <si>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</si>
  <si>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</si>
  <si>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</si>
  <si>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</si>
  <si>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</si>
  <si>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</si>
  <si>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</si>
  <si>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</si>
  <si>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</si>
  <si>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</si>
  <si>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</si>
  <si>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</si>
  <si>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</si>
  <si>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</si>
  <si>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</si>
  <si>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</si>
  <si>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</si>
  <si>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</si>
  <si>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</si>
  <si>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</si>
  <si>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</si>
  <si>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</si>
  <si>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</si>
  <si>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</si>
  <si>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</si>
  <si>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</si>
  <si>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</si>
  <si>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</si>
  <si>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</si>
  <si>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</si>
  <si>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</si>
  <si>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</si>
  <si>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</si>
  <si>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</si>
  <si>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</si>
  <si>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</si>
  <si>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</si>
  <si>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</si>
  <si>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</si>
  <si>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</si>
  <si>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</si>
  <si>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</si>
  <si>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</si>
  <si>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</si>
  <si>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</si>
  <si>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</si>
  <si>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</si>
  <si>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</si>
  <si>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</si>
  <si>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</si>
  <si>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</si>
  <si>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</si>
  <si>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</si>
  <si>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</si>
  <si>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</si>
  <si>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</si>
  <si>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</si>
  <si>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</si>
  <si>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</si>
  <si>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</si>
  <si>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</si>
  <si>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</si>
  <si>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</si>
  <si>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</si>
  <si>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</si>
  <si>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</si>
  <si>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</si>
  <si>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</si>
  <si>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</si>
  <si>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</si>
  <si>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</si>
  <si>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</si>
  <si>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</si>
  <si>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</si>
  <si>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</si>
  <si>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</si>
  <si>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</si>
  <si>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</si>
  <si>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</si>
  <si>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</si>
  <si>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</si>
  <si>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</si>
  <si>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</si>
  <si>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</si>
  <si>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</si>
  <si>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</si>
  <si>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</si>
  <si>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</si>
  <si>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</si>
  <si>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</si>
  <si>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</si>
  <si>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</si>
  <si>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</si>
  <si>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</si>
  <si>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</si>
  <si>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</si>
  <si>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</si>
  <si>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</si>
  <si>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</si>
  <si>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</si>
  <si>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</si>
  <si>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</si>
  <si>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</si>
  <si>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</si>
  <si>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</si>
  <si>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</si>
  <si>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</si>
  <si>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</si>
  <si>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</si>
  <si>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</si>
  <si>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</si>
  <si>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</si>
  <si>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</si>
  <si>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</si>
  <si>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</si>
  <si>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</si>
  <si>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</si>
  <si>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</si>
  <si>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</si>
  <si>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</si>
  <si>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</si>
  <si>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</si>
  <si>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</si>
  <si>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</si>
  <si>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</si>
  <si>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</si>
  <si>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</si>
  <si>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</si>
  <si>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</si>
  <si>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</si>
  <si>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</si>
  <si>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</si>
  <si>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</si>
  <si>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</si>
  <si>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</si>
  <si>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</si>
  <si>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</si>
  <si>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</si>
  <si>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</si>
  <si>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</si>
  <si>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</si>
  <si>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</si>
  <si>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</si>
  <si>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</si>
  <si>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</si>
  <si>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</si>
  <si>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</si>
  <si>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</si>
  <si>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</si>
  <si>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</si>
  <si>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</si>
  <si>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</si>
  <si>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</si>
  <si>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</si>
  <si>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</si>
  <si>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</si>
  <si>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</si>
  <si>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</si>
  <si>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</si>
  <si>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</si>
  <si>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</si>
  <si>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</si>
  <si>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</si>
  <si>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</si>
  <si>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</si>
  <si>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</si>
  <si>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</si>
  <si>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</si>
  <si>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</si>
  <si>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</si>
  <si>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</si>
  <si>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</si>
  <si>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</si>
  <si>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</si>
  <si>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</si>
  <si>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</si>
  <si>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</si>
  <si>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</si>
  <si>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</si>
  <si>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</si>
  <si>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</si>
  <si>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</si>
  <si>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</si>
  <si>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</si>
  <si>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</si>
  <si>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</si>
  <si>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</si>
  <si>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</si>
  <si>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</si>
  <si>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</si>
  <si>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</si>
  <si>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</si>
  <si>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</si>
  <si>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</si>
  <si>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</si>
  <si>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</si>
  <si>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</si>
  <si>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</si>
  <si>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</si>
  <si>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</si>
  <si>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</si>
  <si>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</si>
  <si>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</si>
  <si>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</si>
  <si>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</si>
  <si>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</si>
  <si>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</si>
  <si>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</si>
  <si>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</si>
  <si>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</si>
  <si>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</si>
  <si>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</si>
  <si>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</si>
  <si>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</si>
  <si>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</si>
  <si>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</si>
  <si>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</si>
  <si>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</si>
  <si>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</si>
  <si>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</si>
  <si>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</si>
  <si>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</si>
  <si>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</si>
  <si>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</si>
  <si>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</si>
  <si>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</si>
  <si>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</si>
  <si>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</si>
  <si>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</si>
  <si>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</si>
  <si>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</si>
  <si>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</si>
  <si>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</si>
  <si>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</si>
  <si>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</si>
  <si>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</si>
  <si>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</si>
  <si>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</si>
  <si>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</si>
  <si>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</si>
  <si>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</si>
  <si>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</si>
  <si>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</si>
  <si>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</si>
  <si>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</si>
  <si>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</si>
  <si>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</si>
  <si>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</si>
  <si>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</si>
  <si>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</si>
  <si>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</si>
  <si>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</si>
  <si>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</si>
  <si>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</si>
  <si>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</si>
  <si>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</si>
  <si>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</si>
  <si>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</si>
  <si>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</si>
  <si>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</si>
  <si>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</si>
  <si>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</si>
  <si>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</si>
  <si>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</si>
  <si>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</si>
  <si>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</si>
  <si>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</si>
  <si>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</si>
  <si>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</si>
  <si>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</si>
  <si>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</si>
  <si>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</si>
  <si>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</si>
  <si>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</si>
  <si>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</si>
  <si>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</si>
  <si>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</si>
  <si>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</si>
  <si>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</si>
  <si>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</si>
  <si>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</si>
  <si>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</si>
  <si>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</si>
  <si>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</si>
  <si>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</si>
  <si>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</si>
  <si>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</si>
  <si>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</si>
  <si>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</si>
  <si>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</si>
  <si>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</si>
  <si>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</si>
  <si>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</si>
  <si>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</si>
  <si>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</si>
  <si>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</si>
  <si>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</si>
  <si>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</si>
  <si>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</si>
  <si>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</si>
  <si>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</si>
  <si>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</si>
  <si>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</si>
  <si>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</si>
  <si>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</si>
  <si>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</si>
  <si>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</si>
  <si>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</si>
  <si>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</si>
  <si>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</si>
  <si>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</si>
  <si>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</si>
  <si>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</si>
  <si>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</si>
  <si>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</si>
  <si>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</si>
  <si>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</si>
  <si>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</si>
  <si>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</si>
  <si>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</si>
  <si>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</si>
  <si>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</si>
  <si>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</si>
  <si>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</si>
  <si>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</si>
  <si>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</si>
  <si>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</si>
  <si>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</si>
  <si>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</si>
  <si>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</si>
  <si>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</si>
  <si>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</si>
  <si>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</si>
  <si>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</si>
  <si>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</si>
  <si>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</si>
  <si>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</si>
  <si>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</si>
  <si>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</si>
  <si>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</si>
  <si>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</si>
  <si>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</si>
  <si>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</si>
  <si>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</si>
  <si>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</si>
  <si>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</si>
  <si>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</si>
  <si>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</si>
  <si>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</si>
  <si>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</si>
  <si>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</si>
  <si>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</si>
  <si>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</si>
  <si>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</si>
  <si>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</si>
  <si>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</si>
  <si>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</si>
  <si>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</si>
  <si>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</si>
  <si>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</si>
  <si>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</si>
  <si>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</si>
  <si>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</si>
  <si>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</si>
  <si>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</si>
  <si>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</si>
  <si>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</si>
  <si>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</si>
  <si>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</si>
  <si>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</si>
  <si>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</si>
  <si>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</si>
  <si>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</si>
  <si>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</si>
  <si>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</si>
  <si>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</si>
  <si>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</si>
  <si>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</si>
  <si>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</si>
  <si>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</si>
  <si>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</si>
  <si>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</si>
  <si>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</si>
  <si>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</si>
  <si>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</si>
  <si>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</si>
  <si>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</si>
  <si>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</si>
  <si>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</si>
  <si>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</si>
  <si>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</si>
  <si>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</si>
  <si>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</si>
  <si>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</si>
  <si>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</si>
  <si>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</si>
  <si>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</si>
  <si>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</si>
  <si>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</si>
  <si>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</si>
  <si>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</si>
  <si>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</si>
  <si>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</si>
  <si>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</si>
  <si>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</si>
  <si>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</si>
  <si>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</si>
  <si>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</si>
  <si>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</si>
  <si>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</si>
  <si>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</si>
  <si>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</si>
  <si>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</si>
  <si>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</si>
  <si>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</si>
  <si>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</si>
  <si>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</si>
  <si>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</si>
  <si>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</si>
  <si>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</si>
  <si>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</si>
  <si>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</si>
  <si>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</si>
  <si>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</si>
  <si>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</si>
  <si>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</si>
  <si>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</si>
  <si>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</si>
  <si>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</si>
  <si>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</si>
  <si>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</si>
  <si>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</si>
  <si>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</si>
  <si>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</si>
  <si>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</si>
  <si>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</si>
  <si>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</si>
  <si>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</si>
  <si>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</si>
  <si>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</si>
  <si>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</si>
  <si>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</si>
  <si>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</si>
  <si>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</si>
  <si>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</si>
  <si>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</si>
  <si>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</si>
  <si>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</si>
  <si>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</si>
  <si>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</si>
  <si>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</si>
  <si>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</si>
  <si>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</si>
  <si>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</si>
  <si>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</si>
  <si>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</si>
  <si>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</si>
  <si>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</si>
  <si>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</si>
  <si>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</si>
  <si>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</si>
  <si>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</si>
  <si>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</si>
  <si>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</si>
  <si>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</si>
  <si>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</si>
  <si>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</si>
  <si>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</si>
  <si>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</si>
  <si>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</si>
  <si>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</si>
  <si>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</si>
  <si>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</si>
  <si>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</si>
  <si>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</si>
  <si>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</si>
  <si>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</si>
  <si>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</si>
  <si>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</si>
  <si>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</si>
  <si>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</si>
  <si>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</si>
  <si>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</si>
  <si>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</si>
  <si>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</si>
  <si>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</si>
  <si>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</si>
  <si>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</si>
  <si>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</si>
  <si>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</si>
  <si>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</si>
  <si>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</si>
  <si>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</si>
  <si>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</si>
  <si>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</si>
  <si>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</si>
  <si>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</si>
  <si>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</si>
  <si>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</si>
  <si>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</si>
  <si>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</si>
  <si>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</si>
  <si>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</si>
  <si>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</si>
  <si>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</si>
  <si>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</si>
  <si>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</si>
  <si>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</si>
  <si>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</si>
  <si>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</si>
  <si>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</si>
  <si>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</si>
  <si>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</si>
  <si>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</si>
  <si>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</si>
  <si>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</si>
  <si>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</si>
  <si>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</si>
  <si>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</si>
  <si>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</si>
  <si>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</si>
  <si>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</si>
  <si>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</si>
  <si>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</si>
  <si>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</si>
  <si>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</si>
  <si>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</si>
  <si>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</si>
  <si>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</si>
  <si>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</si>
  <si>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</si>
  <si>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</si>
  <si>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</si>
  <si>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</si>
  <si>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</si>
  <si>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</si>
  <si>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</si>
  <si>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</si>
  <si>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</si>
  <si>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</si>
  <si>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</si>
  <si>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</si>
  <si>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</si>
  <si>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</si>
  <si>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</si>
  <si>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</si>
  <si>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</si>
  <si>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</si>
  <si>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</si>
  <si>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</si>
  <si>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</si>
  <si>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</si>
  <si>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</si>
  <si>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</si>
  <si>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</si>
  <si>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</si>
  <si>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</si>
  <si>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</si>
  <si>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</si>
  <si>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</si>
  <si>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</si>
  <si>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</si>
  <si>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</si>
  <si>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</si>
  <si>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</si>
  <si>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</si>
  <si>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</si>
  <si>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</si>
  <si>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</si>
  <si>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</si>
  <si>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</si>
  <si>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</si>
  <si>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</si>
  <si>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</si>
  <si>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</si>
  <si>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</si>
  <si>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</si>
  <si>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</si>
  <si>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</si>
  <si>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</si>
  <si>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</si>
  <si>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</si>
  <si>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</si>
  <si>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</si>
  <si>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</si>
  <si>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</si>
  <si>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</si>
  <si>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</si>
  <si>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</si>
  <si>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</si>
  <si>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</si>
  <si>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</si>
  <si>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</si>
  <si>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</si>
  <si>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</si>
  <si>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</si>
  <si>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</si>
  <si>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</si>
  <si>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</si>
  <si>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</si>
  <si>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</si>
  <si>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</si>
  <si>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</si>
  <si>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</si>
  <si>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</si>
  <si>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</si>
  <si>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</si>
  <si>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</si>
  <si>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</si>
  <si>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</si>
  <si>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</si>
  <si>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</si>
  <si>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</si>
  <si>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</si>
  <si>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</si>
  <si>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</si>
  <si>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</si>
  <si>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</si>
  <si>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</si>
  <si>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</si>
  <si>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</si>
  <si>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</si>
  <si>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</si>
  <si>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</si>
  <si>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</si>
  <si>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</si>
  <si>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</si>
  <si>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</si>
  <si>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</si>
  <si>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</si>
  <si>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</si>
  <si>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</si>
  <si>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</si>
  <si>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</si>
  <si>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</si>
  <si>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</si>
  <si>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</si>
  <si>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</si>
  <si>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</si>
  <si>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</si>
  <si>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</si>
  <si>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</si>
  <si>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</si>
  <si>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</si>
  <si>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</si>
  <si>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</si>
  <si>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</si>
  <si>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</si>
  <si>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</si>
  <si>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</si>
  <si>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</si>
  <si>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</si>
  <si>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</si>
  <si>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</si>
  <si>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</si>
  <si>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</si>
  <si>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</si>
  <si>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</si>
  <si>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</si>
  <si>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</si>
  <si>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</si>
  <si>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</si>
  <si>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</si>
  <si>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</si>
  <si>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</si>
  <si>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</si>
  <si>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</si>
  <si>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</si>
  <si>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</si>
  <si>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</si>
  <si>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</si>
  <si>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</si>
  <si>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</si>
  <si>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</si>
  <si>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</si>
  <si>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</si>
  <si>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</si>
  <si>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</si>
  <si>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</si>
  <si>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</si>
  <si>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</si>
  <si>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</si>
  <si>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</si>
  <si>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</si>
  <si>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</si>
  <si>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</si>
  <si>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</si>
  <si>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</si>
  <si>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</si>
  <si>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</si>
  <si>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</si>
  <si>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</si>
  <si>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</si>
  <si>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</si>
  <si>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</si>
  <si>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</si>
  <si>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</si>
  <si>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</si>
  <si>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</si>
  <si>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</si>
  <si>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</si>
  <si>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</si>
  <si>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</si>
  <si>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</si>
  <si>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</si>
  <si>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</si>
  <si>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</si>
  <si>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</si>
  <si>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</si>
  <si>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</si>
  <si>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</si>
  <si>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</si>
  <si>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</si>
  <si>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</si>
  <si>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</si>
  <si>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</si>
  <si>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</si>
  <si>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</si>
  <si>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</si>
  <si>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</si>
  <si>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</si>
  <si>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</si>
  <si>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</si>
  <si>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</si>
  <si>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</si>
  <si>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</si>
  <si>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</si>
  <si>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</si>
  <si>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</si>
  <si>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</si>
  <si>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</si>
  <si>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</si>
  <si>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</si>
  <si>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</si>
  <si>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</si>
  <si>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</si>
  <si>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</si>
  <si>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</si>
  <si>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</si>
  <si>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</si>
  <si>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</si>
  <si>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</si>
  <si>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</si>
  <si>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</si>
  <si>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</si>
  <si>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</si>
  <si>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</si>
  <si>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</si>
  <si>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</si>
  <si>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</si>
  <si>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</si>
  <si>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</si>
  <si>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</si>
  <si>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</si>
  <si>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</si>
  <si>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</si>
  <si>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</si>
  <si>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</si>
  <si>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</si>
  <si>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</si>
  <si>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</si>
  <si>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</si>
  <si>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</si>
  <si>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</si>
  <si>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</si>
  <si>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</si>
  <si>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</si>
  <si>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</si>
  <si>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</si>
  <si>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</si>
  <si>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</si>
  <si>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</si>
  <si>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</si>
  <si>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</si>
  <si>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</si>
  <si>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</si>
  <si>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</si>
  <si>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</si>
  <si>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</si>
  <si>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</si>
  <si>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</si>
  <si>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</si>
  <si>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</si>
  <si>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</si>
  <si>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</si>
  <si>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</si>
  <si>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</si>
  <si>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</si>
  <si>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</si>
  <si>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</si>
  <si>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</si>
  <si>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</si>
  <si>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</si>
  <si>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</si>
  <si>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</si>
  <si>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</si>
  <si>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</si>
  <si>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</si>
  <si>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</si>
  <si>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</si>
  <si>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</si>
  <si>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</si>
  <si>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</si>
  <si>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</si>
  <si>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</si>
  <si>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</si>
  <si>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</si>
  <si>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</si>
  <si>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</si>
  <si>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</si>
  <si>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</si>
  <si>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</si>
  <si>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</si>
  <si>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</si>
  <si>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</si>
  <si>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</si>
  <si>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</si>
  <si>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</si>
  <si>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</si>
  <si>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</si>
  <si>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</si>
  <si>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</si>
  <si>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</si>
  <si>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</si>
  <si>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</si>
  <si>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</si>
  <si>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</si>
  <si>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</si>
  <si>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</si>
  <si>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</si>
  <si>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</si>
  <si>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</si>
  <si>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</si>
  <si>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</si>
  <si>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</si>
  <si>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</si>
  <si>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</si>
  <si>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</si>
  <si>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</si>
  <si>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</si>
  <si>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</si>
  <si>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</si>
  <si>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</si>
  <si>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</si>
  <si>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</si>
  <si>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</si>
  <si>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</si>
  <si>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</si>
  <si>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</si>
  <si>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</si>
  <si>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</si>
  <si>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</si>
  <si>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</si>
  <si>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</si>
  <si>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</si>
  <si>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</si>
  <si>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</si>
  <si>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</si>
  <si>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</si>
  <si>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</si>
  <si>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</si>
  <si>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</si>
  <si>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</si>
  <si>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</si>
  <si>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</si>
  <si>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</si>
  <si>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</si>
  <si>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</si>
  <si>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</si>
  <si>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</si>
  <si>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</si>
  <si>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</si>
  <si>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</si>
  <si>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</si>
  <si>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</si>
  <si>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</si>
  <si>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</si>
  <si>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</si>
  <si>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</si>
  <si>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</si>
  <si>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</si>
  <si>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</si>
  <si>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</si>
  <si>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</si>
  <si>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</si>
  <si>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</si>
  <si>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</si>
  <si>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</si>
  <si>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</si>
  <si>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</si>
  <si>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</si>
  <si>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</si>
  <si>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</si>
  <si>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</si>
  <si>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</si>
  <si>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</si>
  <si>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</si>
  <si>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</si>
  <si>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</si>
  <si>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</si>
  <si>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</si>
  <si>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</si>
  <si>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</si>
  <si>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</si>
  <si>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</si>
  <si>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</si>
  <si>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</si>
  <si>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</si>
  <si>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</si>
  <si>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</si>
  <si>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</si>
  <si>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</si>
  <si>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</si>
  <si>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</si>
  <si>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</si>
  <si>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</si>
  <si>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</si>
  <si>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</si>
  <si>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</si>
  <si>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</si>
  <si>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</si>
  <si>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</si>
  <si>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</si>
  <si>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</si>
  <si>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</si>
  <si>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</si>
  <si>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</si>
  <si>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</si>
  <si>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</si>
  <si>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</si>
  <si>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</si>
  <si>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</si>
  <si>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</si>
  <si>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</si>
  <si>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</si>
  <si>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</si>
  <si>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</si>
  <si>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</si>
  <si>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</si>
  <si>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</si>
  <si>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</si>
  <si>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</si>
  <si>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</si>
  <si>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</si>
  <si>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</si>
  <si>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</si>
  <si>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</si>
  <si>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</si>
  <si>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</si>
  <si>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</si>
  <si>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</si>
  <si>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</si>
  <si>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</si>
  <si>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</si>
  <si>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</si>
  <si>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</si>
  <si>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</si>
  <si>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</si>
  <si>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</si>
  <si>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</si>
  <si>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</si>
  <si>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</si>
  <si>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</si>
  <si>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</si>
  <si>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</si>
  <si>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</si>
  <si>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</si>
  <si>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</si>
  <si>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</si>
  <si>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</si>
  <si>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</si>
  <si>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</si>
  <si>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</si>
  <si>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</si>
  <si>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</si>
  <si>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</si>
  <si>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</si>
  <si>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</si>
  <si>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</si>
  <si>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</si>
  <si>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</si>
  <si>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</si>
  <si>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</si>
  <si>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</si>
  <si>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</si>
  <si>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</si>
  <si>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</si>
  <si>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</si>
  <si>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</si>
  <si>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</si>
  <si>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</si>
  <si>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</si>
  <si>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</si>
  <si>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</si>
  <si>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</si>
  <si>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</si>
  <si>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</si>
  <si>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</si>
  <si>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</si>
  <si>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</si>
  <si>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</si>
  <si>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</si>
  <si>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</si>
  <si>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</si>
  <si>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</si>
  <si>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</si>
  <si>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</si>
  <si>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</si>
  <si>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</si>
  <si>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</si>
  <si>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</si>
  <si>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</si>
  <si>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</si>
  <si>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</si>
  <si>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</si>
  <si>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</si>
  <si>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</si>
  <si>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</si>
  <si>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</si>
  <si>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</si>
  <si>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</si>
  <si>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</si>
  <si>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</si>
  <si>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</si>
  <si>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</si>
  <si>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</si>
  <si>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</si>
  <si>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</si>
  <si>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</si>
  <si>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</si>
  <si>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</si>
  <si>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</si>
  <si>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</si>
  <si>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</si>
  <si>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</si>
  <si>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</si>
  <si>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</si>
  <si>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</si>
  <si>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</si>
  <si>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</si>
  <si>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</si>
  <si>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</si>
  <si>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</si>
  <si>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</si>
  <si>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</si>
  <si>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</si>
  <si>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</si>
  <si>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</si>
  <si>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</si>
  <si>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</si>
  <si>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</si>
  <si>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</si>
  <si>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</si>
  <si>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</si>
  <si>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</si>
  <si>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</si>
  <si>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</si>
  <si>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</si>
  <si>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</si>
  <si>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</si>
  <si>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</si>
  <si>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</si>
  <si>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</si>
  <si>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</si>
  <si>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</si>
  <si>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</si>
  <si>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</si>
  <si>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</si>
  <si>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</si>
  <si>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</si>
  <si>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</si>
  <si>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</si>
  <si>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</si>
  <si>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</si>
  <si>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</si>
  <si>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</si>
  <si>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</si>
  <si>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</si>
  <si>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</si>
  <si>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</si>
  <si>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</si>
  <si>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</si>
  <si>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</si>
  <si>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</si>
  <si>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</si>
  <si>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</si>
  <si>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</si>
  <si>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</si>
  <si>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</si>
  <si>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</si>
  <si>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</si>
  <si>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</si>
  <si>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</si>
  <si>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</si>
  <si>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</si>
  <si>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</si>
  <si>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</si>
  <si>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</si>
  <si>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</si>
  <si>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</si>
  <si>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</si>
  <si>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</si>
  <si>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</si>
  <si>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</si>
  <si>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</si>
  <si>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</si>
  <si>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</si>
  <si>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</si>
  <si>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</si>
  <si>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</si>
  <si>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</si>
  <si>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</si>
  <si>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</si>
  <si>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</si>
  <si>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</si>
  <si>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</si>
  <si>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</si>
  <si>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</si>
  <si>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</si>
  <si>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</si>
  <si>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</si>
  <si>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</si>
  <si>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</si>
  <si>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</si>
  <si>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</si>
  <si>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</si>
  <si>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</si>
  <si>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</si>
  <si>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</si>
  <si>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</si>
  <si>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</si>
  <si>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</si>
  <si>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</si>
  <si>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</si>
  <si>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</si>
  <si>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</si>
  <si>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</si>
  <si>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</si>
  <si>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</si>
  <si>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</si>
  <si>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</si>
  <si>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</si>
  <si>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</si>
  <si>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</si>
  <si>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</si>
  <si>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</si>
  <si>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</si>
  <si>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</si>
  <si>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</si>
  <si>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</si>
  <si>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</si>
  <si>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</si>
  <si>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</si>
  <si>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</si>
  <si>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</si>
  <si>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</si>
  <si>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</si>
  <si>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</si>
  <si>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</si>
  <si>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</si>
  <si>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</si>
  <si>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</si>
  <si>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</si>
  <si>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</si>
  <si>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</si>
  <si>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</si>
  <si>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</si>
  <si>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</si>
  <si>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</si>
  <si>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</si>
  <si>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</si>
  <si>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</si>
  <si>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</si>
  <si>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</si>
  <si>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</si>
  <si>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</si>
  <si>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</si>
  <si>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</si>
  <si>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</si>
  <si>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</si>
  <si>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</si>
  <si>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</si>
  <si>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</si>
  <si>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</si>
  <si>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</si>
  <si>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</si>
  <si>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</si>
  <si>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</si>
  <si>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</si>
  <si>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</si>
  <si>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</si>
  <si>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</si>
  <si>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</si>
  <si>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</si>
  <si>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</si>
  <si>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</si>
  <si>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</si>
  <si>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</si>
  <si>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</si>
  <si>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</si>
  <si>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</si>
  <si>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</si>
  <si>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</si>
  <si>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</si>
  <si>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</si>
  <si>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</si>
  <si>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</si>
  <si>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</si>
  <si>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</si>
  <si>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</si>
  <si>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</si>
  <si>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</si>
  <si>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</si>
  <si>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</si>
  <si>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</si>
  <si>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</si>
  <si>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</si>
  <si>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</si>
  <si>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</si>
  <si>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</si>
  <si>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</si>
  <si>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</si>
  <si>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</si>
  <si>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</si>
  <si>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</si>
  <si>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</si>
  <si>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</si>
  <si>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</si>
  <si>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</si>
  <si>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</si>
  <si>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</si>
  <si>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</si>
  <si>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</si>
  <si>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</si>
  <si>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</si>
  <si>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</si>
  <si>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</si>
  <si>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</si>
  <si>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</si>
  <si>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</si>
  <si>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</si>
  <si>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</si>
  <si>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</si>
  <si>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</si>
  <si>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</si>
  <si>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</si>
  <si>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</si>
  <si>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</si>
  <si>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</si>
  <si>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</si>
  <si>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</si>
  <si>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</si>
  <si>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</si>
  <si>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</si>
  <si>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</si>
  <si>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</si>
  <si>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</si>
  <si>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</si>
  <si>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</si>
  <si>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</si>
  <si>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</si>
  <si>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</si>
  <si>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</si>
  <si>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</si>
  <si>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</si>
  <si>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</si>
  <si>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</si>
  <si>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</si>
  <si>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</si>
  <si>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</si>
  <si>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</si>
  <si>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</si>
  <si>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</si>
  <si>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</si>
  <si>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</si>
  <si>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</si>
  <si>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</si>
  <si>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</si>
  <si>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</si>
  <si>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</si>
  <si>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</si>
  <si>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</si>
  <si>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</si>
  <si>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</si>
  <si>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</si>
  <si>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</si>
  <si>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</si>
  <si>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</si>
  <si>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</si>
  <si>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</si>
  <si>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</si>
  <si>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</si>
  <si>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</si>
  <si>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</si>
  <si>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</si>
  <si>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</si>
  <si>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</si>
  <si>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</si>
  <si>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</si>
  <si>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</si>
  <si>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</si>
  <si>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</si>
  <si>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</si>
  <si>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</si>
  <si>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</si>
  <si>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</si>
  <si>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</si>
  <si>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</si>
  <si>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</si>
  <si>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</si>
  <si>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</si>
  <si>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</si>
  <si>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</si>
  <si>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</si>
  <si>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</si>
  <si>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</si>
  <si>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</si>
  <si>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</si>
  <si>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</si>
  <si>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</si>
  <si>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</si>
  <si>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</si>
  <si>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</si>
  <si>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</si>
  <si>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</si>
  <si>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</si>
  <si>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</si>
  <si>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</si>
  <si>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</si>
  <si>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</si>
  <si>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</si>
  <si>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</si>
  <si>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</si>
  <si>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</si>
  <si>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</si>
  <si>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</si>
  <si>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</si>
  <si>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</si>
  <si>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</si>
  <si>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</si>
  <si>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</si>
  <si>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</si>
  <si>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</si>
  <si>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</si>
  <si>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</si>
  <si>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</si>
  <si>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</si>
  <si>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</si>
  <si>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</si>
  <si>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</si>
  <si>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</si>
  <si>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</si>
  <si>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</si>
  <si>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</si>
  <si>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</si>
  <si>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</si>
  <si>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</si>
  <si>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</si>
  <si>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</si>
  <si>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</si>
  <si>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</si>
  <si>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</si>
  <si>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</si>
  <si>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</si>
  <si>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</si>
  <si>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</si>
  <si>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</si>
  <si>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</si>
  <si>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</si>
  <si>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</si>
  <si>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</si>
  <si>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</si>
  <si>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</si>
  <si>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</si>
  <si>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</si>
  <si>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</si>
  <si>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</si>
  <si>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</si>
  <si>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</si>
  <si>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</si>
  <si>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</si>
  <si>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</si>
  <si>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</si>
  <si>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</si>
  <si>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</si>
  <si>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</si>
  <si>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</si>
  <si>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</si>
  <si>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</si>
  <si>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</si>
  <si>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</si>
  <si>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</si>
  <si>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</si>
  <si>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</si>
  <si>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</si>
  <si>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</si>
  <si>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</si>
  <si>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</si>
  <si>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</si>
  <si>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</si>
  <si>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</si>
  <si>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</si>
  <si>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</si>
  <si>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</si>
  <si>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</si>
  <si>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</si>
  <si>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</si>
  <si>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</si>
  <si>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</si>
  <si>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</si>
  <si>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</si>
  <si>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</si>
  <si>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</si>
  <si>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</si>
  <si>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</si>
  <si>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</si>
  <si>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</si>
  <si>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</si>
  <si>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</si>
  <si>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</si>
  <si>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</si>
  <si>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</si>
  <si>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</si>
  <si>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</si>
  <si>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</si>
  <si>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</si>
  <si>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</si>
  <si>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</si>
  <si>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</si>
  <si>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</si>
  <si>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</si>
  <si>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</si>
  <si>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</si>
  <si>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</si>
  <si>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</si>
  <si>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</si>
  <si>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</si>
  <si>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</si>
  <si>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</si>
  <si>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</si>
  <si>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</si>
  <si>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</si>
  <si>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</si>
  <si>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</si>
  <si>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</si>
  <si>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</si>
  <si>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</si>
  <si>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</si>
  <si>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</si>
  <si>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</si>
  <si>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</si>
  <si>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</si>
  <si>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</si>
  <si>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</si>
  <si>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</si>
  <si>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</si>
  <si>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</si>
  <si>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</si>
  <si>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</si>
  <si>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</si>
  <si>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</si>
  <si>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</si>
  <si>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</si>
  <si>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</si>
  <si>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</si>
  <si>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</si>
  <si>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</si>
  <si>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</si>
  <si>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</si>
  <si>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</si>
  <si>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</si>
  <si>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</si>
  <si>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</si>
  <si>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</si>
  <si>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</si>
  <si>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</si>
  <si>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</si>
  <si>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</si>
  <si>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</si>
  <si>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</si>
  <si>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</si>
  <si>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</si>
  <si>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</si>
  <si>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</si>
  <si>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</si>
  <si>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</si>
  <si>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</si>
  <si>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</si>
  <si>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</si>
  <si>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</si>
  <si>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</si>
  <si>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</si>
  <si>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</si>
  <si>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</si>
  <si>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</si>
  <si>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</si>
  <si>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</si>
  <si>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</si>
  <si>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</si>
  <si>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</si>
  <si>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</si>
  <si>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</si>
  <si>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</si>
  <si>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</si>
  <si>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</si>
  <si>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</si>
  <si>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</si>
  <si>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</si>
  <si>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</si>
  <si>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</si>
  <si>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</si>
  <si>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</si>
  <si>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</si>
  <si>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</si>
  <si>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</si>
  <si>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</si>
  <si>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</si>
  <si>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</si>
  <si>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</si>
  <si>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</si>
  <si>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</si>
  <si>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</si>
  <si>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</si>
  <si>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</si>
  <si>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</si>
  <si>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</si>
  <si>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</si>
  <si>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</si>
  <si>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</si>
  <si>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</si>
  <si>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</si>
  <si>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</si>
  <si>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</si>
  <si>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</si>
  <si>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</si>
  <si>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</si>
  <si>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</si>
  <si>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</si>
  <si>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</si>
  <si>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</si>
  <si>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</si>
  <si>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</si>
  <si>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</si>
  <si>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</si>
  <si>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</si>
  <si>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</si>
  <si>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</si>
  <si>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</si>
  <si>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</si>
  <si>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</si>
  <si>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</si>
  <si>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</si>
  <si>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</si>
  <si>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</si>
  <si>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</si>
  <si>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</si>
  <si>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</si>
  <si>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</si>
  <si>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</si>
  <si>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</si>
  <si>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</si>
  <si>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</si>
  <si>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</si>
  <si>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</si>
  <si>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</si>
  <si>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</si>
  <si>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</si>
  <si>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</si>
  <si>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</si>
  <si>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</si>
  <si>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</si>
  <si>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</si>
  <si>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</si>
  <si>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</si>
  <si>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</si>
  <si>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</si>
  <si>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</si>
  <si>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</si>
  <si>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</si>
  <si>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</si>
  <si>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</si>
  <si>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</si>
  <si>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</si>
  <si>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</si>
  <si>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</si>
  <si>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</si>
  <si>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</si>
  <si>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</si>
  <si>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</si>
  <si>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</si>
  <si>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</si>
  <si>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</si>
  <si>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</si>
  <si>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</si>
  <si>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</si>
  <si>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</si>
  <si>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</si>
  <si>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</si>
  <si>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</si>
  <si>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</si>
  <si>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</si>
  <si>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</si>
  <si>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</si>
  <si>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</si>
  <si>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</si>
  <si>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</si>
  <si>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</si>
  <si>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</si>
  <si>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</si>
  <si>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</si>
  <si>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</si>
  <si>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</si>
  <si>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</si>
  <si>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</si>
  <si>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</si>
  <si>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</si>
  <si>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</si>
  <si>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</si>
  <si>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</si>
  <si>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</si>
  <si>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</si>
  <si>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</si>
  <si>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</si>
  <si>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</si>
  <si>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</si>
  <si>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</si>
  <si>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</si>
  <si>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</si>
  <si>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</si>
  <si>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</si>
  <si>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</si>
  <si>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</si>
  <si>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</si>
  <si>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</si>
  <si>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</si>
  <si>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</si>
  <si>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</si>
  <si>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</si>
  <si>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</si>
  <si>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</si>
  <si>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</si>
  <si>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</si>
  <si>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</si>
  <si>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</si>
  <si>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</si>
  <si>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</si>
  <si>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</si>
  <si>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</si>
  <si>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</si>
  <si>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</si>
  <si>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</si>
  <si>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</si>
  <si>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</si>
  <si>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</si>
  <si>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</si>
  <si>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</si>
  <si>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</si>
  <si>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</si>
  <si>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</si>
  <si>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</si>
  <si>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</si>
  <si>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</si>
  <si>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</si>
  <si>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</si>
  <si>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</si>
  <si>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</si>
  <si>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</si>
  <si>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</si>
  <si>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</si>
  <si>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</si>
  <si>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</si>
  <si>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</si>
  <si>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</si>
  <si>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</si>
  <si>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</si>
  <si>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</si>
  <si>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</si>
  <si>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</si>
  <si>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</si>
  <si>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</si>
  <si>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</si>
  <si>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</si>
  <si>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</si>
  <si>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</si>
  <si>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</si>
  <si>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</si>
  <si>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</si>
  <si>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</si>
  <si>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</si>
  <si>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</si>
  <si>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</si>
  <si>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</si>
  <si>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</si>
  <si>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</si>
  <si>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</si>
  <si>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</si>
  <si>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</si>
  <si>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</si>
  <si>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</si>
  <si>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</si>
  <si>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</si>
  <si>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</si>
  <si>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</si>
  <si>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</si>
  <si>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</si>
  <si>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</si>
  <si>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</si>
  <si>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</si>
  <si>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</si>
  <si>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</si>
  <si>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</si>
  <si>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</si>
  <si>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</si>
  <si>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</si>
  <si>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</si>
  <si>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</si>
  <si>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</si>
  <si>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</si>
  <si>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</si>
  <si>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</si>
  <si>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</si>
  <si>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</si>
  <si>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</si>
  <si>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</si>
  <si>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</si>
  <si>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</si>
  <si>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</si>
  <si>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</si>
  <si>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</si>
  <si>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</si>
  <si>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</si>
  <si>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</si>
  <si>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</si>
  <si>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</si>
  <si>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</si>
  <si>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</si>
  <si>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</si>
  <si>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</si>
  <si>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</si>
  <si>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</si>
  <si>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</si>
  <si>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</si>
  <si>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</si>
  <si>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</si>
  <si>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</si>
  <si>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</si>
  <si>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</si>
  <si>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</si>
  <si>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</si>
  <si>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</si>
  <si>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</si>
  <si>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</si>
  <si>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</si>
  <si>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</si>
  <si>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</si>
  <si>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</si>
  <si>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</si>
  <si>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</si>
  <si>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</si>
  <si>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</si>
  <si>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</si>
  <si>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</si>
  <si>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</si>
  <si>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</si>
  <si>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</si>
  <si>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</si>
  <si>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</si>
  <si>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</si>
  <si>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</si>
  <si>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</si>
  <si>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</si>
  <si>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</si>
  <si>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</si>
  <si>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</si>
  <si>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</si>
  <si>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</si>
  <si>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</si>
  <si>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</si>
  <si>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</si>
  <si>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</si>
  <si>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</si>
  <si>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</si>
  <si>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</si>
  <si>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</si>
  <si>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</si>
  <si>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</si>
  <si>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</si>
  <si>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</si>
  <si>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</si>
  <si>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</si>
  <si>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</si>
  <si>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</si>
  <si>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</si>
  <si>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</si>
  <si>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</si>
  <si>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</si>
  <si>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</si>
  <si>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</si>
  <si>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</si>
  <si>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</si>
  <si>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</si>
  <si>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</si>
  <si>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</si>
  <si>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</si>
  <si>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</si>
  <si>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</si>
  <si>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</si>
  <si>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</si>
  <si>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</si>
  <si>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</si>
  <si>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</si>
  <si>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</si>
  <si>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</si>
  <si>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</si>
  <si>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</si>
  <si>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</si>
  <si>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</si>
  <si>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</si>
  <si>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</si>
  <si>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</si>
  <si>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</si>
  <si>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</si>
  <si>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</si>
  <si>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</si>
  <si>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</si>
  <si>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</si>
  <si>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</si>
  <si>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</si>
  <si>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</si>
  <si>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</si>
  <si>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</si>
  <si>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</si>
  <si>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</si>
  <si>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</si>
  <si>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</si>
  <si>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</si>
  <si>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</si>
  <si>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</si>
  <si>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</si>
  <si>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</si>
  <si>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</si>
  <si>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</si>
  <si>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</si>
  <si>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</si>
  <si>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</si>
  <si>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</si>
  <si>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</si>
  <si>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</si>
  <si>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</si>
  <si>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</si>
  <si>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</si>
  <si>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</si>
  <si>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</si>
  <si>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</si>
  <si>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</si>
  <si>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</si>
  <si>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</si>
  <si>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</si>
  <si>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</si>
  <si>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</si>
  <si>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</si>
  <si>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</si>
  <si>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</si>
  <si>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</si>
  <si>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</si>
  <si>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</si>
  <si>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</si>
  <si>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</si>
  <si>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</si>
  <si>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</si>
  <si>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</si>
  <si>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</si>
  <si>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</si>
  <si>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</si>
  <si>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</si>
  <si>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</si>
  <si>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</si>
  <si>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</si>
  <si>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</si>
  <si>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</si>
  <si>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</si>
  <si>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</si>
  <si>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</si>
  <si>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</si>
  <si>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</si>
  <si>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</si>
  <si>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</si>
  <si>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</si>
  <si>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</si>
  <si>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</si>
  <si>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</si>
  <si>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</si>
  <si>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</si>
  <si>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</si>
  <si>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</si>
  <si>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</si>
  <si>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</si>
  <si>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</si>
  <si>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</si>
  <si>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</si>
  <si>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</si>
  <si>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</si>
  <si>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</si>
  <si>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</si>
  <si>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</si>
  <si>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</si>
  <si>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</si>
  <si>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</si>
  <si>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</si>
  <si>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</si>
  <si>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</si>
  <si>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</si>
  <si>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</si>
  <si>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</si>
  <si>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</si>
  <si>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</si>
  <si>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</si>
  <si>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</si>
  <si>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</si>
  <si>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</si>
  <si>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</si>
  <si>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</si>
  <si>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</si>
  <si>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</si>
  <si>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</si>
  <si>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</si>
  <si>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</si>
  <si>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</si>
  <si>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</si>
  <si>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</si>
  <si>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</si>
  <si>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</si>
  <si>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</si>
  <si>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</si>
  <si>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</si>
  <si>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</si>
  <si>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</si>
  <si>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</si>
  <si>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</si>
  <si>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</si>
  <si>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</si>
  <si>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</si>
  <si>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</si>
  <si>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</si>
  <si>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</si>
  <si>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</si>
  <si>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</si>
  <si>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</si>
  <si>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</si>
  <si>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</si>
  <si>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</si>
  <si>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</si>
  <si>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</si>
  <si>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</si>
  <si>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</si>
  <si>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</si>
  <si>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</si>
  <si>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</si>
  <si>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</si>
  <si>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</si>
  <si>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</si>
  <si>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</si>
  <si>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</si>
  <si>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</si>
  <si>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</si>
  <si>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</si>
  <si>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</si>
  <si>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</si>
  <si>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</si>
  <si>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</si>
  <si>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</si>
  <si>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</si>
  <si>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</si>
  <si>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</si>
  <si>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</si>
  <si>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</si>
  <si>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</si>
  <si>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</si>
  <si>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</si>
  <si>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</si>
  <si>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</si>
  <si>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</si>
  <si>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</si>
  <si>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</si>
  <si>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</si>
  <si>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</si>
  <si>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</si>
  <si>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</si>
  <si>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</si>
  <si>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</si>
  <si>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</si>
  <si>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</si>
  <si>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</si>
  <si>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</si>
  <si>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</si>
  <si>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</si>
  <si>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</si>
  <si>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</si>
  <si>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</si>
  <si>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</si>
  <si>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</si>
  <si>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</si>
  <si>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</si>
  <si>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</si>
  <si>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</si>
  <si>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</si>
  <si>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</si>
  <si>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</si>
  <si>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</si>
  <si>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</si>
  <si>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</si>
  <si>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</si>
  <si>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</si>
  <si>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</si>
  <si>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</si>
  <si>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</si>
  <si>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</si>
  <si>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</si>
  <si>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</si>
  <si>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</si>
  <si>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</si>
  <si>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</si>
  <si>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</si>
  <si>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</si>
  <si>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</si>
  <si>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</si>
  <si>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</si>
  <si>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</si>
  <si>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</si>
  <si>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</si>
  <si>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</si>
  <si>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</si>
  <si>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</si>
  <si>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</si>
  <si>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</si>
  <si>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</si>
  <si>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</si>
  <si>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</si>
  <si>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</si>
  <si>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</si>
  <si>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</si>
  <si>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</si>
  <si>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</si>
  <si>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</si>
  <si>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</si>
  <si>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</si>
  <si>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</si>
  <si>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</si>
  <si>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</si>
  <si>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</si>
  <si>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</si>
  <si>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</si>
  <si>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</si>
  <si>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</si>
  <si>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</si>
  <si>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</si>
  <si>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</si>
  <si>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</si>
  <si>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</si>
  <si>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</si>
  <si>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</si>
  <si>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</si>
  <si>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</si>
  <si>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</si>
  <si>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</si>
  <si>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</si>
  <si>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</si>
  <si>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</si>
  <si>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</si>
  <si>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</si>
  <si>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</si>
  <si>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</si>
  <si>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</si>
  <si>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</si>
  <si>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</si>
  <si>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</si>
  <si>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</si>
  <si>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</si>
  <si>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</si>
  <si>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</si>
  <si>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</si>
  <si>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</si>
  <si>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</si>
  <si>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</si>
  <si>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</si>
  <si>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</si>
  <si>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</si>
  <si>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</si>
  <si>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</si>
  <si>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</si>
  <si>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</si>
  <si>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</si>
  <si>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</si>
  <si>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</si>
  <si>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</si>
  <si>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</si>
  <si>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</si>
  <si>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</si>
  <si>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</si>
  <si>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</si>
  <si>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</si>
  <si>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</si>
  <si>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</si>
  <si>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</si>
  <si>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</si>
  <si>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</si>
  <si>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</si>
  <si>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</si>
  <si>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</si>
  <si>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</si>
  <si>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</si>
  <si>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</si>
  <si>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</si>
  <si>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</si>
  <si>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</si>
  <si>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</si>
  <si>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</si>
  <si>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</si>
  <si>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</si>
  <si>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</si>
  <si>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</si>
  <si>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</si>
  <si>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</si>
  <si>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</si>
  <si>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</si>
  <si>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</si>
  <si>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</si>
  <si>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</si>
  <si>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</si>
  <si>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</si>
  <si>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</si>
  <si>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</si>
  <si>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</si>
  <si>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</si>
  <si>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</si>
  <si>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</si>
  <si>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</si>
  <si>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</si>
  <si>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</si>
  <si>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</si>
  <si>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</si>
  <si>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</si>
  <si>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</si>
  <si>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</si>
  <si>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</si>
  <si>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</si>
  <si>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</si>
  <si>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</si>
  <si>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</si>
  <si>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</si>
  <si>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</si>
  <si>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</si>
  <si>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</si>
  <si>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</si>
  <si>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</si>
  <si>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</si>
  <si>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</si>
  <si>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</si>
  <si>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</si>
  <si>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</si>
  <si>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</si>
  <si>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</si>
  <si>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</si>
  <si>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</si>
  <si>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</si>
  <si>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</si>
  <si>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</si>
  <si>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</si>
  <si>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</si>
  <si>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</si>
  <si>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</si>
  <si>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</si>
  <si>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</si>
  <si>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</si>
  <si>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</si>
  <si>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</si>
  <si>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</si>
  <si>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</si>
  <si>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</si>
  <si>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</si>
  <si>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</si>
  <si>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</si>
  <si>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</si>
  <si>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</si>
  <si>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</si>
  <si>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</si>
  <si>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</si>
  <si>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</si>
  <si>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</si>
  <si>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</si>
  <si>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</si>
  <si>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</si>
  <si>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</si>
  <si>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</si>
  <si>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</si>
  <si>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</si>
  <si>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</si>
  <si>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</si>
  <si>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</si>
  <si>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</si>
  <si>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</si>
  <si>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</si>
  <si>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</si>
  <si>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</si>
  <si>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</si>
  <si>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</si>
  <si>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</si>
  <si>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</si>
  <si>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</si>
  <si>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</si>
  <si>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</si>
  <si>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</si>
  <si>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</si>
  <si>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</si>
  <si>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</si>
  <si>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</si>
  <si>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</si>
  <si>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</si>
  <si>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</si>
  <si>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</si>
  <si>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</si>
  <si>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</si>
  <si>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</si>
  <si>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</si>
  <si>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</si>
  <si>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</si>
  <si>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</si>
  <si>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</si>
  <si>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</si>
  <si>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</si>
  <si>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</si>
  <si>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</si>
  <si>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</si>
  <si>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</si>
  <si>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</si>
  <si>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</si>
  <si>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</si>
  <si>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</si>
  <si>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</si>
  <si>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</si>
  <si>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</si>
  <si>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</si>
  <si>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</si>
  <si>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</si>
  <si>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</si>
  <si>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</si>
  <si>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</si>
  <si>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</si>
  <si>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</si>
  <si>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</si>
  <si>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</si>
  <si>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</si>
  <si>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</si>
  <si>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</si>
  <si>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</si>
  <si>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</si>
  <si>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</si>
  <si>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</si>
  <si>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</si>
  <si>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</si>
  <si>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</si>
  <si>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</si>
  <si>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</si>
  <si>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</si>
  <si>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</si>
  <si>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</si>
  <si>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</si>
  <si>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</si>
  <si>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</si>
  <si>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</si>
  <si>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</si>
  <si>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</si>
  <si>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</si>
  <si>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</si>
  <si>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</si>
  <si>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</si>
  <si>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</si>
  <si>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</si>
  <si>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</si>
  <si>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</si>
  <si>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</si>
  <si>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</si>
  <si>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</si>
  <si>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</si>
  <si>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</si>
  <si>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</si>
  <si>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</si>
  <si>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</si>
  <si>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</si>
  <si>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</si>
  <si>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</si>
  <si>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</si>
  <si>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</si>
  <si>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</si>
  <si>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</si>
  <si>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</si>
  <si>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</si>
  <si>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</si>
  <si>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</si>
  <si>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</si>
  <si>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</si>
  <si>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</si>
  <si>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</si>
  <si>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</si>
  <si>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</si>
  <si>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</si>
  <si>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</si>
  <si>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</si>
  <si>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</si>
  <si>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</si>
  <si>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</si>
  <si>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</si>
  <si>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</si>
  <si>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</si>
  <si>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</si>
  <si>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</si>
  <si>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</si>
  <si>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</si>
  <si>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</si>
  <si>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</si>
  <si>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</si>
  <si>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</si>
  <si>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</si>
  <si>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</si>
  <si>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</si>
  <si>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</si>
  <si>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</si>
  <si>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</si>
  <si>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</si>
  <si>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</si>
  <si>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</si>
  <si>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</si>
  <si>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</si>
  <si>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</si>
  <si>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</si>
  <si>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</si>
  <si>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</si>
  <si>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</si>
  <si>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</si>
  <si>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</si>
  <si>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</si>
  <si>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</si>
  <si>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</si>
  <si>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</si>
  <si>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</si>
  <si>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</si>
  <si>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</si>
  <si>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</si>
  <si>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</si>
  <si>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</si>
  <si>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</si>
  <si>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</si>
  <si>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</si>
  <si>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</si>
  <si>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</si>
  <si>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</si>
  <si>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</si>
  <si>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</si>
  <si>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</si>
  <si>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</si>
  <si>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</si>
  <si>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</si>
  <si>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</si>
  <si>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</si>
  <si>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</si>
  <si>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</si>
  <si>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</si>
  <si>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</si>
  <si>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</si>
  <si>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</si>
  <si>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</si>
  <si>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</si>
  <si>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</si>
  <si>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</si>
  <si>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</si>
  <si>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</si>
  <si>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</si>
  <si>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</si>
  <si>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</si>
  <si>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</si>
  <si>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</si>
  <si>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</si>
  <si>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</si>
  <si>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</si>
  <si>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</si>
  <si>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</si>
  <si>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</si>
  <si>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</si>
  <si>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</si>
  <si>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</si>
  <si>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</si>
  <si>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</si>
  <si>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</si>
  <si>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</si>
  <si>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</si>
  <si>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</si>
  <si>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</si>
  <si>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</si>
  <si>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</si>
  <si>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</si>
  <si>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</si>
  <si>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</si>
  <si>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</si>
  <si>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</si>
  <si>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</si>
  <si>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</si>
  <si>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</si>
  <si>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</si>
  <si>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</si>
  <si>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</si>
  <si>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</si>
  <si>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</si>
  <si>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</si>
  <si>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</si>
  <si>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</si>
  <si>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</si>
  <si>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</si>
  <si>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</si>
  <si>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</si>
  <si>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</si>
  <si>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</si>
  <si>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</si>
  <si>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</si>
  <si>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</si>
  <si>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</si>
  <si>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</si>
  <si>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</si>
  <si>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</si>
  <si>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</si>
  <si>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</si>
  <si>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</si>
  <si>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</si>
  <si>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</si>
  <si>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</si>
  <si>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</si>
  <si>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</si>
  <si>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</si>
  <si>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</si>
  <si>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</si>
  <si>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</si>
  <si>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</si>
  <si>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</si>
  <si>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</si>
  <si>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</si>
  <si>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</si>
  <si>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</si>
  <si>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</si>
  <si>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</si>
  <si>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</si>
  <si>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</si>
  <si>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</si>
  <si>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</si>
  <si>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</si>
  <si>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</si>
  <si>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</si>
  <si>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</si>
  <si>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</si>
  <si>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</si>
  <si>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</si>
  <si>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</si>
  <si>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</si>
  <si>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</si>
  <si>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</si>
  <si>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</si>
  <si>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</si>
  <si>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</si>
  <si>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</si>
  <si>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</si>
  <si>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</si>
  <si>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</si>
  <si>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</si>
  <si>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</si>
  <si>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</si>
  <si>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</si>
  <si>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</si>
  <si>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</si>
  <si>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</si>
  <si>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</si>
  <si>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</si>
  <si>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</si>
  <si>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</si>
  <si>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</si>
  <si>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</si>
  <si>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</si>
  <si>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</si>
  <si>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</si>
  <si>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</si>
  <si>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</si>
  <si>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</si>
  <si>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</si>
  <si>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</si>
  <si>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</si>
  <si>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</si>
  <si>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</si>
  <si>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</si>
  <si>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</si>
  <si>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</si>
  <si>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</si>
  <si>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</si>
  <si>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</si>
  <si>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</si>
  <si>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</si>
  <si>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</si>
  <si>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</si>
  <si>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</si>
  <si>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</si>
  <si>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</si>
  <si>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</si>
  <si>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</si>
  <si>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</si>
  <si>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</si>
  <si>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</si>
  <si>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</si>
  <si>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</si>
  <si>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</si>
  <si>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</si>
  <si>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</si>
  <si>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</si>
  <si>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</si>
  <si>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</si>
  <si>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</si>
  <si>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</si>
  <si>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</si>
  <si>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</si>
  <si>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</si>
  <si>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</si>
  <si>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</si>
  <si>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</si>
  <si>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</si>
  <si>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</si>
  <si>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</si>
  <si>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</si>
  <si>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</si>
  <si>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</si>
  <si>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</si>
  <si>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</si>
  <si>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</si>
  <si>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</si>
  <si>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</si>
  <si>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</si>
  <si>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</si>
  <si>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</si>
  <si>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</si>
  <si>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</si>
  <si>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</si>
  <si>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</si>
  <si>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</si>
  <si>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</si>
  <si>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</si>
  <si>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</si>
  <si>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</si>
  <si>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</si>
  <si>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</si>
  <si>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</si>
  <si>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</si>
  <si>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</si>
  <si>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</si>
  <si>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</si>
  <si>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</si>
  <si>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</si>
  <si>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</si>
  <si>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</si>
  <si>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</si>
  <si>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</si>
  <si>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</si>
  <si>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</si>
  <si>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</si>
  <si>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</si>
  <si>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</si>
  <si>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</si>
  <si>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</si>
  <si>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</si>
  <si>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</si>
  <si>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</si>
  <si>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</si>
  <si>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</si>
  <si>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</si>
  <si>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</si>
  <si>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</si>
  <si>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</si>
  <si>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</si>
  <si>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</si>
  <si>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</si>
  <si>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</si>
  <si>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</si>
  <si>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</si>
  <si>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</si>
  <si>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</si>
  <si>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</si>
  <si>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</si>
  <si>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</si>
  <si>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</si>
  <si>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</si>
  <si>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</si>
  <si>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</si>
  <si>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</si>
  <si>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</si>
  <si>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</si>
  <si>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</si>
  <si>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</si>
  <si>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</si>
  <si>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</si>
  <si>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</si>
  <si>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</si>
  <si>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</si>
  <si>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</si>
  <si>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</si>
  <si>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</si>
  <si>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</si>
  <si>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</si>
  <si>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</si>
  <si>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</si>
  <si>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</si>
  <si>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</si>
  <si>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</si>
  <si>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</si>
  <si>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</si>
  <si>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</si>
  <si>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</si>
  <si>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</si>
  <si>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</si>
  <si>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</si>
  <si>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</si>
  <si>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</si>
  <si>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</si>
  <si>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</si>
  <si>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</si>
  <si>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</si>
  <si>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</si>
  <si>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</si>
  <si>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</si>
  <si>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</si>
  <si>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</si>
  <si>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</si>
  <si>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</si>
  <si>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</si>
  <si>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</si>
  <si>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</si>
  <si>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</si>
  <si>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</si>
  <si>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</si>
  <si>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</si>
  <si>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</si>
  <si>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</si>
  <si>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</si>
  <si>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</si>
  <si>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</si>
  <si>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</si>
  <si>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</si>
  <si>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</si>
  <si>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</si>
  <si>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</si>
  <si>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</si>
  <si>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</si>
  <si>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</si>
  <si>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</si>
  <si>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</si>
  <si>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</si>
  <si>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</si>
  <si>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</si>
  <si>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</si>
  <si>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</si>
  <si>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</si>
  <si>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</si>
  <si>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</si>
  <si>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</si>
  <si>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</si>
  <si>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</si>
  <si>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</si>
  <si>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</si>
  <si>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</si>
  <si>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</si>
  <si>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</si>
  <si>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</si>
  <si>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</si>
  <si>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</si>
  <si>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</si>
  <si>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</si>
  <si>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</si>
  <si>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</si>
  <si>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</si>
  <si>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</si>
  <si>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</si>
  <si>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</si>
  <si>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</si>
  <si>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</si>
  <si>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</si>
  <si>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</si>
  <si>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</si>
  <si>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</si>
  <si>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</si>
  <si>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</si>
  <si>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</si>
  <si>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</si>
  <si>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</si>
  <si>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</si>
  <si>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</si>
  <si>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</si>
  <si>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</si>
  <si>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</si>
  <si>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</si>
  <si>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</si>
  <si>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</si>
  <si>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</si>
  <si>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</si>
  <si>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</si>
  <si>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</si>
  <si>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</si>
  <si>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</si>
  <si>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</si>
  <si>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</si>
  <si>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</si>
  <si>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</si>
  <si>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</si>
  <si>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</si>
  <si>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</si>
  <si>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</si>
  <si>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</si>
  <si>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</si>
  <si>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</si>
  <si>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</si>
  <si>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</si>
  <si>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</si>
  <si>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</si>
  <si>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</si>
  <si>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</si>
  <si>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</si>
  <si>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</si>
  <si>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</si>
  <si>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</si>
  <si>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</si>
  <si>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</si>
  <si>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</si>
  <si>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</si>
  <si>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</si>
  <si>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</si>
  <si>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</si>
  <si>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</si>
  <si>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</si>
  <si>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</si>
  <si>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</si>
  <si>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</si>
  <si>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</si>
  <si>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</si>
  <si>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</si>
  <si>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</si>
  <si>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</si>
  <si>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</si>
  <si>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</si>
  <si>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</si>
  <si>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</si>
  <si>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</si>
  <si>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</si>
  <si>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</si>
  <si>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</si>
  <si>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</si>
  <si>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</si>
  <si>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</si>
  <si>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</si>
  <si>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</si>
  <si>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</si>
  <si>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</si>
  <si>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</si>
  <si>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</si>
  <si>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</si>
  <si>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</si>
  <si>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</si>
  <si>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</si>
  <si>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</si>
  <si>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</si>
  <si>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</si>
  <si>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</si>
  <si>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</si>
  <si>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</si>
  <si>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</si>
  <si>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</si>
  <si>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</si>
  <si>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</si>
  <si>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</si>
  <si>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</si>
  <si>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</si>
  <si>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</si>
  <si>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</si>
  <si>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</si>
  <si>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</si>
  <si>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</si>
  <si>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</si>
  <si>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</si>
  <si>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</si>
  <si>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</si>
  <si>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</si>
  <si>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</si>
  <si>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</si>
  <si>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</si>
  <si>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</si>
  <si>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</si>
  <si>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</si>
  <si>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</si>
  <si>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</si>
  <si>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</si>
  <si>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</si>
  <si>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</si>
  <si>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</si>
  <si>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</si>
  <si>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</si>
  <si>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</si>
  <si>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</si>
  <si>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</si>
  <si>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</si>
  <si>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</si>
  <si>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</si>
  <si>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</si>
  <si>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</si>
  <si>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</si>
  <si>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</si>
  <si>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</si>
  <si>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</si>
  <si>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</si>
  <si>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</si>
  <si>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</si>
  <si>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</si>
  <si>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</si>
  <si>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</si>
  <si>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</si>
  <si>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</si>
  <si>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</si>
  <si>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</si>
  <si>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</si>
  <si>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</si>
  <si>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</si>
  <si>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</si>
  <si>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</si>
  <si>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</si>
  <si>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</si>
  <si>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</si>
  <si>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</si>
  <si>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</si>
  <si>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</si>
  <si>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</si>
  <si>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</si>
  <si>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</si>
  <si>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</si>
  <si>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</si>
  <si>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</si>
  <si>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</si>
  <si>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</si>
  <si>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</si>
  <si>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</si>
  <si>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</si>
  <si>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</si>
  <si>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</si>
  <si>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</si>
  <si>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</si>
  <si>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</si>
  <si>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</si>
  <si>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</si>
  <si>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</si>
  <si>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</si>
  <si>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</si>
  <si>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</si>
  <si>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</si>
  <si>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</si>
  <si>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</si>
  <si>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</si>
  <si>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</si>
  <si>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</si>
  <si>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</si>
  <si>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</si>
  <si>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</si>
  <si>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</si>
  <si>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</si>
  <si>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</si>
  <si>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</si>
  <si>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</si>
  <si>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</si>
  <si>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</si>
  <si>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</si>
  <si>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</si>
  <si>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</si>
  <si>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</si>
  <si>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</si>
  <si>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</si>
  <si>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</si>
  <si>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</si>
  <si>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</si>
  <si>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</si>
  <si>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</si>
  <si>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</si>
  <si>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</si>
  <si>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</si>
  <si>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</si>
  <si>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</si>
  <si>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</si>
  <si>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</si>
  <si>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</si>
  <si>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</si>
  <si>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</si>
  <si>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</si>
  <si>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</si>
  <si>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</si>
  <si>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</si>
  <si>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</si>
  <si>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</si>
  <si>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</si>
  <si>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</si>
  <si>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</si>
  <si>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</si>
  <si>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</si>
  <si>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</si>
  <si>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</si>
  <si>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</si>
  <si>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</si>
  <si>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</si>
  <si>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</si>
  <si>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</si>
  <si>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</si>
  <si>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</si>
  <si>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</si>
  <si>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</si>
  <si>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</si>
  <si>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</si>
  <si>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</si>
  <si>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</si>
  <si>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</si>
  <si>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</si>
  <si>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</si>
  <si>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</si>
  <si>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</si>
  <si>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</si>
  <si>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</si>
  <si>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</si>
  <si>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</si>
  <si>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</si>
  <si>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</si>
  <si>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</si>
  <si>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</si>
  <si>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</si>
  <si>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</si>
  <si>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</si>
  <si>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</si>
  <si>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</si>
  <si>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</si>
  <si>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</si>
  <si>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</si>
  <si>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</si>
  <si>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</si>
  <si>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</si>
  <si>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</si>
  <si>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</si>
  <si>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</si>
  <si>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</si>
  <si>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</si>
  <si>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</si>
  <si>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</si>
  <si>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</si>
  <si>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</si>
  <si>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</si>
  <si>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</si>
  <si>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</si>
  <si>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</si>
  <si>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</si>
  <si>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</si>
  <si>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</si>
  <si>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</si>
  <si>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</si>
  <si>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</si>
  <si>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</si>
  <si>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</si>
  <si>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</si>
  <si>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</si>
  <si>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</si>
  <si>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</si>
  <si>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</si>
  <si>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</si>
  <si>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</si>
  <si>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</si>
  <si>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</si>
  <si>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</si>
  <si>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</si>
  <si>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</si>
  <si>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</si>
  <si>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</si>
  <si>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</si>
  <si>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</si>
  <si>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</si>
  <si>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</si>
  <si>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</si>
  <si>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</si>
  <si>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</si>
  <si>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</si>
  <si>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</si>
  <si>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</si>
  <si>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</si>
  <si>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</si>
  <si>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</si>
  <si>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</si>
  <si>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</si>
  <si>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</si>
  <si>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</si>
  <si>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</si>
  <si>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</si>
  <si>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</si>
  <si>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</si>
  <si>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</si>
  <si>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</si>
  <si>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</si>
  <si>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</si>
  <si>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</si>
  <si>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</si>
  <si>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</si>
  <si>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</si>
  <si>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</si>
  <si>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</si>
  <si>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</si>
  <si>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</si>
  <si>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</si>
  <si>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</si>
  <si>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</si>
  <si>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</si>
  <si>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</si>
  <si>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</si>
  <si>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</si>
  <si>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</si>
  <si>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</si>
  <si>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</si>
  <si>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</si>
  <si>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</si>
  <si>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</si>
  <si>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</si>
  <si>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</si>
  <si>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</si>
  <si>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</si>
  <si>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</si>
  <si>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</si>
  <si>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</si>
  <si>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</si>
  <si>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</si>
  <si>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</si>
  <si>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</si>
  <si>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</si>
  <si>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</si>
  <si>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</si>
  <si>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</si>
  <si>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</si>
  <si>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</si>
  <si>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</si>
  <si>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</si>
  <si>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</si>
  <si>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</si>
  <si>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</si>
  <si>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</si>
  <si>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</si>
  <si>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</si>
  <si>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</si>
  <si>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</si>
  <si>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</si>
  <si>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</si>
  <si>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</si>
  <si>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</si>
  <si>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</si>
  <si>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</si>
  <si>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</si>
  <si>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</si>
  <si>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</si>
  <si>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</si>
  <si>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</si>
  <si>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</si>
  <si>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</si>
  <si>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</si>
  <si>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</si>
  <si>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</si>
  <si>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</si>
  <si>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</si>
  <si>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</si>
  <si>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</si>
  <si>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</si>
  <si>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</si>
  <si>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</si>
  <si>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</si>
  <si>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</si>
  <si>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</si>
  <si>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</si>
  <si>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</si>
  <si>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</si>
  <si>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</si>
  <si>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</si>
  <si>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</si>
  <si>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</si>
  <si>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</si>
  <si>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</si>
  <si>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</si>
  <si>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</si>
  <si>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</si>
  <si>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</si>
  <si>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</si>
  <si>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</si>
  <si>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</si>
  <si>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</si>
  <si>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</si>
  <si>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</si>
  <si>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</si>
  <si>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</si>
  <si>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</si>
  <si>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</si>
  <si>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</si>
  <si>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</si>
  <si>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</si>
  <si>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</si>
  <si>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</si>
  <si>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</si>
  <si>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</si>
  <si>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</si>
  <si>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</si>
  <si>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</si>
  <si>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</si>
  <si>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</si>
  <si>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</si>
  <si>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</si>
  <si>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</si>
  <si>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</si>
  <si>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</si>
  <si>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</si>
  <si>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</si>
  <si>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</si>
  <si>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</si>
  <si>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</si>
  <si>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</si>
  <si>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</si>
  <si>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</si>
  <si>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</si>
  <si>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</si>
  <si>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</si>
  <si>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</si>
  <si>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</si>
  <si>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</si>
  <si>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</si>
  <si>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</si>
  <si>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</si>
  <si>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</si>
  <si>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</si>
  <si>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</si>
  <si>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</si>
  <si>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</si>
  <si>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</si>
  <si>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</si>
  <si>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</si>
  <si>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</si>
  <si>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</si>
  <si>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</si>
  <si>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</si>
  <si>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</si>
  <si>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</si>
  <si>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</si>
  <si>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</si>
  <si>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</si>
  <si>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</si>
  <si>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</si>
  <si>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</si>
  <si>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</si>
  <si>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</si>
  <si>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</si>
  <si>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</si>
  <si>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</si>
  <si>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</si>
  <si>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</si>
  <si>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</si>
  <si>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</si>
  <si>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</si>
  <si>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</si>
  <si>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</si>
  <si>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</si>
  <si>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</si>
  <si>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</si>
  <si>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</si>
  <si>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</si>
  <si>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</si>
  <si>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</si>
  <si>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</si>
  <si>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</si>
  <si>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</si>
  <si>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</si>
  <si>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</si>
  <si>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</si>
  <si>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</si>
  <si>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</si>
  <si>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</si>
  <si>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</si>
  <si>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</si>
  <si>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</si>
  <si>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</si>
  <si>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</si>
  <si>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</si>
  <si>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</si>
  <si>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</si>
  <si>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</si>
  <si>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</si>
  <si>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</si>
  <si>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</si>
  <si>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</si>
  <si>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</si>
  <si>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</si>
  <si>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</si>
  <si>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</si>
  <si>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</si>
  <si>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</si>
  <si>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</si>
  <si>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</si>
  <si>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</si>
  <si>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</si>
  <si>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</si>
  <si>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</si>
  <si>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</si>
  <si>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</si>
  <si>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</si>
  <si>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</si>
  <si>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</si>
  <si>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</si>
  <si>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</si>
  <si>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</si>
  <si>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</si>
  <si>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</si>
  <si>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</si>
  <si>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</si>
  <si>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</si>
  <si>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</si>
  <si>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</si>
  <si>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</si>
  <si>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</si>
  <si>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</si>
  <si>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</si>
  <si>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</si>
  <si>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</si>
  <si>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</si>
  <si>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</si>
  <si>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</si>
  <si>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</si>
  <si>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</si>
  <si>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</si>
  <si>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</si>
  <si>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</si>
  <si>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</si>
  <si>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</si>
  <si>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</si>
  <si>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</si>
  <si>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</si>
  <si>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</si>
  <si>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</si>
  <si>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</si>
  <si>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</si>
  <si>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</si>
  <si>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</si>
  <si>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</si>
  <si>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</si>
  <si>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</si>
  <si>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</si>
  <si>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</si>
  <si>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</si>
  <si>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</si>
  <si>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</si>
  <si>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</si>
  <si>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</si>
  <si>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</si>
  <si>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</si>
  <si>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</si>
  <si>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</si>
  <si>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</si>
  <si>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</si>
  <si>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</si>
  <si>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</si>
  <si>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</si>
  <si>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</si>
  <si>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</si>
  <si>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</si>
  <si>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</si>
  <si>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</si>
  <si>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</si>
  <si>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</si>
  <si>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</si>
  <si>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</si>
  <si>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</si>
  <si>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</si>
  <si>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</si>
  <si>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</si>
  <si>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</si>
  <si>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</si>
  <si>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</si>
  <si>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</si>
  <si>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</si>
  <si>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</si>
  <si>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</si>
  <si>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</si>
  <si>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</si>
  <si>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</si>
  <si>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</si>
  <si>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</si>
  <si>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</si>
  <si>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</si>
  <si>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</si>
  <si>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</si>
  <si>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</si>
  <si>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</si>
  <si>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</si>
  <si>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</si>
  <si>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</si>
  <si>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</si>
  <si>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</si>
  <si>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</si>
  <si>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</si>
  <si>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</si>
  <si>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</si>
  <si>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</si>
  <si>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</si>
  <si>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</si>
  <si>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</si>
  <si>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</si>
  <si>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</si>
  <si>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</si>
  <si>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</si>
  <si>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</si>
  <si>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</si>
  <si>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</si>
  <si>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</si>
  <si>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</si>
  <si>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</si>
  <si>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</si>
  <si>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</si>
  <si>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</si>
  <si>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</si>
  <si>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</si>
  <si>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</si>
  <si>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</si>
  <si>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</si>
  <si>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</si>
  <si>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</si>
  <si>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</si>
  <si>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</si>
  <si>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</si>
  <si>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</si>
  <si>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</si>
  <si>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</si>
  <si>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</si>
  <si>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</si>
  <si>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</si>
  <si>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</si>
  <si>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</si>
  <si>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</si>
  <si>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</si>
  <si>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</si>
  <si>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</si>
  <si>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</si>
  <si>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</si>
  <si>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</si>
  <si>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</si>
  <si>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</si>
  <si>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</si>
  <si>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</si>
  <si>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</si>
  <si>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</si>
  <si>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</si>
  <si>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</si>
  <si>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</si>
  <si>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</si>
  <si>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</si>
  <si>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</si>
  <si>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</si>
  <si>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</si>
  <si>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</si>
  <si>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</si>
  <si>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</si>
  <si>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</si>
  <si>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</si>
  <si>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</si>
  <si>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</si>
  <si>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</si>
  <si>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</si>
  <si>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</si>
  <si>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</si>
  <si>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</si>
  <si>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</si>
  <si>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</si>
  <si>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</si>
  <si>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</si>
  <si>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</si>
  <si>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</si>
  <si>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</si>
  <si>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</si>
  <si>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</si>
  <si>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</si>
  <si>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</si>
  <si>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</si>
  <si>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</si>
  <si>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</si>
  <si>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</si>
  <si>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</si>
  <si>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</si>
  <si>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</si>
  <si>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</si>
  <si>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</si>
  <si>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</si>
  <si>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</si>
  <si>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</si>
  <si>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</si>
  <si>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</si>
  <si>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</si>
  <si>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</si>
  <si>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</si>
  <si>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</si>
  <si>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</si>
  <si>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</si>
  <si>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</si>
  <si>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</si>
  <si>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</si>
  <si>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</si>
  <si>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</si>
  <si>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</si>
  <si>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</si>
  <si>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</si>
  <si>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</si>
  <si>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</si>
  <si>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</si>
  <si>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</si>
  <si>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</si>
  <si>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</si>
  <si>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</si>
  <si>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</si>
  <si>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</si>
  <si>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</si>
  <si>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</si>
  <si>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</si>
  <si>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</si>
  <si>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</si>
  <si>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</si>
  <si>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</si>
  <si>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</si>
  <si>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</si>
  <si>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</si>
  <si>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</si>
  <si>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</si>
  <si>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</si>
  <si>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</si>
  <si>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</si>
  <si>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</si>
  <si>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</si>
  <si>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</si>
  <si>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</si>
  <si>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</si>
  <si>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</si>
  <si>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</si>
  <si>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</si>
  <si>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</si>
  <si>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</si>
  <si>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</si>
  <si>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</si>
  <si>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</si>
  <si>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</si>
  <si>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</si>
  <si>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</si>
  <si>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</si>
  <si>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</si>
  <si>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</si>
  <si>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</si>
  <si>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</si>
  <si>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</si>
  <si>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</si>
  <si>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</si>
  <si>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</si>
  <si>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</si>
  <si>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</si>
  <si>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</si>
  <si>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</si>
  <si>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</si>
  <si>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</si>
  <si>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</si>
  <si>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</si>
  <si>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</si>
  <si>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</si>
  <si>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</si>
  <si>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</si>
  <si>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</si>
  <si>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</si>
  <si>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</si>
  <si>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</si>
  <si>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</si>
  <si>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</si>
  <si>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</si>
  <si>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</si>
  <si>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</si>
  <si>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</si>
  <si>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</si>
  <si>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</si>
  <si>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</si>
  <si>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</si>
  <si>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</si>
  <si>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</si>
  <si>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</si>
  <si>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</si>
  <si>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</si>
  <si>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</si>
  <si>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</si>
  <si>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</si>
  <si>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</si>
  <si>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</si>
  <si>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</si>
  <si>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</si>
  <si>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</si>
  <si>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</si>
  <si>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</si>
  <si>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</si>
  <si>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</si>
  <si>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</si>
  <si>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</si>
  <si>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</si>
  <si>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</si>
  <si>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</si>
  <si>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</si>
  <si>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</si>
  <si>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</si>
  <si>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</si>
  <si>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</si>
  <si>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</si>
  <si>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</si>
  <si>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</si>
  <si>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</si>
  <si>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</si>
  <si>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</si>
  <si>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</si>
  <si>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</si>
  <si>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</si>
  <si>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</si>
  <si>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</si>
  <si>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</si>
  <si>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</si>
  <si>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</si>
  <si>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</si>
  <si>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</si>
  <si>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</si>
  <si>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</si>
  <si>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</si>
  <si>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</si>
  <si>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</si>
  <si>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</si>
  <si>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</si>
  <si>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</si>
  <si>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</si>
  <si>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</si>
  <si>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</si>
  <si>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</si>
  <si>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</si>
  <si>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</si>
  <si>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</si>
  <si>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</si>
  <si>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</si>
  <si>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</si>
  <si>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</si>
  <si>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</si>
  <si>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</si>
  <si>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</si>
  <si>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</si>
  <si>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</si>
  <si>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</si>
  <si>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</si>
  <si>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</si>
  <si>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</si>
  <si>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</si>
  <si>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</si>
  <si>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</si>
  <si>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</si>
  <si>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</si>
  <si>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</si>
  <si>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</si>
  <si>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</si>
  <si>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</si>
  <si>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</si>
  <si>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</si>
  <si>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</si>
  <si>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</si>
  <si>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</si>
  <si>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</si>
  <si>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</si>
  <si>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</si>
  <si>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</si>
  <si>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</si>
  <si>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</si>
  <si>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</si>
  <si>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</si>
  <si>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</si>
  <si>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</si>
  <si>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</si>
  <si>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</si>
  <si>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</si>
  <si>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</si>
  <si>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</si>
  <si>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</si>
  <si>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</si>
  <si>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</si>
  <si>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</si>
  <si>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</si>
  <si>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</si>
  <si>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</si>
  <si>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</si>
  <si>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</si>
  <si>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</si>
  <si>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</si>
  <si>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</si>
  <si>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</si>
  <si>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</si>
  <si>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</si>
  <si>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</si>
  <si>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</si>
  <si>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</si>
  <si>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</si>
  <si>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</si>
  <si>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</si>
  <si>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</si>
  <si>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</si>
  <si>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</si>
  <si>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</si>
  <si>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</si>
  <si>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</si>
  <si>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</si>
  <si>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</si>
  <si>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</si>
  <si>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</si>
  <si>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</si>
  <si>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</si>
  <si>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</si>
  <si>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</si>
  <si>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</si>
  <si>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</si>
  <si>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</si>
  <si>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</si>
  <si>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</si>
  <si>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</si>
  <si>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</si>
  <si>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</si>
  <si>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</si>
  <si>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</si>
  <si>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</si>
  <si>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</si>
  <si>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</si>
  <si>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</si>
  <si>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</si>
  <si>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</si>
  <si>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</si>
  <si>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</si>
  <si>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</si>
  <si>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</si>
  <si>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</si>
  <si>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</si>
  <si>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</si>
  <si>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</si>
  <si>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</si>
  <si>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</si>
  <si>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</si>
  <si>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</si>
  <si>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</si>
  <si>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</si>
  <si>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</si>
  <si>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</si>
  <si>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</si>
  <si>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</si>
  <si>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</si>
  <si>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</si>
  <si>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</si>
  <si>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</si>
  <si>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</si>
  <si>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</si>
  <si>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</si>
  <si>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</si>
  <si>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</si>
  <si>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</si>
  <si>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</si>
  <si>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</si>
  <si>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</si>
  <si>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</si>
  <si>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</si>
  <si>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</si>
  <si>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</si>
  <si>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</si>
  <si>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</si>
  <si>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</si>
  <si>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</si>
  <si>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</si>
  <si>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</si>
  <si>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</si>
  <si>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</si>
  <si>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</si>
  <si>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</si>
  <si>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</si>
  <si>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</si>
  <si>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</si>
  <si>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</si>
  <si>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</si>
  <si>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</si>
  <si>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</si>
  <si>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</si>
  <si>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</si>
  <si>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</si>
  <si>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</si>
  <si>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</si>
  <si>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</si>
  <si>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</si>
  <si>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</si>
  <si>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</si>
  <si>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</si>
  <si>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</si>
  <si>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</si>
  <si>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</si>
  <si>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</si>
  <si>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</si>
  <si>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</si>
  <si>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</si>
  <si>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</si>
  <si>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</si>
  <si>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</si>
  <si>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</si>
  <si>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</si>
  <si>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</si>
  <si>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</si>
  <si>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</si>
  <si>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</si>
  <si>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</si>
  <si>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</si>
  <si>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</si>
  <si>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</si>
  <si>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</si>
  <si>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</si>
  <si>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</si>
  <si>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</si>
  <si>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</si>
  <si>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</si>
  <si>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</si>
  <si>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</si>
  <si>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</si>
  <si>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</si>
  <si>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</si>
  <si>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</si>
  <si>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</si>
  <si>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</si>
  <si>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</si>
  <si>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</si>
  <si>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</si>
  <si>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</si>
  <si>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</si>
  <si>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</si>
  <si>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</si>
  <si>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</si>
  <si>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</si>
  <si>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</si>
  <si>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</si>
  <si>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</si>
  <si>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</si>
  <si>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</si>
  <si>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</si>
  <si>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</si>
  <si>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</si>
  <si>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</si>
  <si>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</si>
  <si>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</si>
  <si>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</si>
  <si>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</si>
  <si>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</si>
  <si>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</si>
  <si>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</si>
  <si>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</si>
  <si>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</si>
  <si>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</si>
  <si>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</si>
  <si>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</si>
  <si>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</si>
  <si>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</si>
  <si>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</si>
  <si>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</si>
  <si>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</si>
  <si>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</si>
  <si>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</si>
  <si>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</si>
  <si>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</si>
  <si>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</si>
  <si>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</si>
  <si>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</si>
  <si>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</si>
  <si>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</si>
  <si>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</si>
  <si>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</si>
  <si>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</si>
  <si>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</si>
  <si>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</si>
  <si>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</si>
  <si>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</si>
  <si>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</si>
  <si>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</si>
  <si>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</si>
  <si>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</si>
  <si>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</si>
  <si>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</si>
  <si>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</si>
  <si>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</si>
  <si>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</si>
  <si>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</si>
  <si>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</si>
  <si>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</si>
  <si>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</si>
  <si>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</si>
  <si>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</si>
  <si>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</si>
  <si>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</si>
  <si>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</si>
  <si>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</si>
  <si>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</si>
  <si>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</si>
  <si>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</si>
  <si>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</si>
  <si>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</si>
  <si>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</si>
  <si>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</si>
  <si>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</si>
  <si>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</si>
  <si>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</si>
  <si>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</si>
  <si>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</si>
  <si>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</si>
  <si>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</si>
  <si>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</si>
  <si>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</si>
  <si>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</si>
  <si>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</si>
  <si>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</si>
  <si>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</si>
  <si>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</si>
  <si>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</si>
  <si>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</si>
  <si>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</si>
  <si>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</si>
  <si>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</si>
  <si>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</si>
  <si>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</si>
  <si>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</si>
  <si>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</si>
  <si>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</si>
  <si>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</si>
  <si>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</si>
  <si>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</si>
  <si>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</si>
  <si>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</si>
  <si>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</si>
  <si>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</si>
  <si>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</si>
  <si>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</si>
  <si>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</si>
  <si>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</si>
  <si>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</si>
  <si>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</si>
  <si>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</si>
  <si>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</si>
  <si>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</si>
  <si>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</si>
  <si>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</si>
  <si>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</si>
  <si>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</si>
  <si>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</si>
  <si>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</si>
  <si>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</si>
  <si>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</si>
  <si>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</si>
  <si>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</si>
  <si>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</si>
  <si>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</si>
  <si>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</si>
  <si>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</si>
  <si>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</si>
  <si>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</si>
  <si>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</si>
  <si>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</si>
  <si>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</si>
  <si>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</si>
  <si>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</si>
  <si>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</si>
  <si>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</si>
  <si>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</si>
  <si>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</si>
  <si>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</si>
  <si>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</si>
  <si>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</si>
  <si>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</si>
  <si>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</si>
  <si>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</si>
  <si>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</si>
  <si>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</si>
  <si>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</si>
  <si>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</si>
  <si>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</si>
  <si>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</si>
  <si>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</si>
  <si>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</si>
  <si>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</si>
  <si>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</si>
  <si>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</si>
  <si>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</si>
  <si>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</si>
  <si>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</si>
  <si>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</si>
  <si>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</si>
  <si>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</si>
  <si>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</si>
  <si>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</si>
  <si>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</si>
  <si>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</si>
  <si>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</si>
  <si>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</si>
  <si>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</si>
  <si>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</si>
  <si>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</si>
  <si>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</si>
  <si>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</si>
  <si>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</si>
  <si>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</si>
  <si>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</si>
  <si>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</si>
  <si>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</si>
  <si>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</si>
  <si>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</si>
  <si>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</si>
  <si>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</si>
  <si>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</si>
  <si>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</si>
  <si>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</si>
  <si>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</si>
  <si>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</si>
  <si>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</si>
  <si>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</si>
  <si>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</si>
  <si>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</si>
  <si>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</si>
  <si>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</si>
  <si>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</si>
  <si>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</si>
  <si>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</si>
  <si>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</si>
  <si>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</si>
  <si>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</si>
  <si>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</si>
  <si>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</si>
  <si>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</si>
  <si>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</si>
  <si>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</si>
  <si>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</si>
  <si>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</si>
  <si>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</si>
  <si>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</si>
  <si>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</si>
  <si>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</si>
  <si>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</si>
  <si>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</si>
  <si>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</si>
  <si>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</si>
  <si>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</si>
  <si>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</si>
  <si>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</si>
  <si>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</si>
  <si>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</si>
  <si>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</si>
  <si>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</si>
  <si>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</si>
  <si>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</si>
  <si>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</si>
  <si>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</si>
  <si>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</si>
  <si>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</si>
  <si>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</si>
  <si>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</si>
  <si>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</si>
  <si>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</si>
  <si>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</si>
  <si>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</si>
  <si>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</si>
  <si>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</si>
  <si>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</si>
  <si>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</si>
  <si>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</si>
  <si>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</si>
  <si>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</si>
  <si>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</si>
  <si>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</si>
  <si>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</si>
  <si>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</si>
  <si>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</si>
  <si>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</si>
  <si>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</si>
  <si>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</si>
  <si>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</si>
  <si>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</si>
  <si>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</si>
  <si>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</si>
  <si>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</si>
  <si>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</si>
  <si>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</si>
  <si>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</si>
  <si>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</si>
  <si>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</si>
  <si>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</si>
  <si>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</si>
  <si>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</si>
  <si>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</si>
  <si>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</si>
  <si>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</si>
  <si>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</si>
  <si>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</si>
  <si>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</si>
  <si>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</si>
  <si>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</si>
  <si>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</si>
  <si>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</si>
  <si>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</si>
  <si>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</si>
  <si>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</si>
  <si>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</si>
  <si>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</si>
  <si>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</si>
  <si>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</si>
  <si>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</si>
  <si>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</si>
  <si>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</si>
  <si>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</si>
  <si>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</si>
  <si>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</si>
  <si>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</si>
  <si>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</si>
  <si>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</si>
  <si>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</si>
  <si>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</si>
  <si>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</si>
  <si>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</si>
  <si>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</si>
  <si>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</si>
  <si>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</si>
  <si>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</si>
  <si>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</si>
  <si>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</si>
  <si>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</si>
  <si>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</si>
  <si>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</si>
  <si>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</si>
  <si>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</si>
  <si>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</si>
  <si>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</si>
  <si>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</si>
  <si>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</si>
  <si>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</si>
  <si>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</si>
  <si>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</si>
  <si>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</si>
  <si>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</si>
  <si>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</si>
  <si>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</si>
  <si>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</si>
  <si>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</si>
  <si>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</si>
  <si>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</si>
  <si>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</si>
  <si>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</si>
  <si>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</si>
  <si>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</si>
  <si>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</si>
  <si>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</si>
  <si>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</si>
  <si>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</si>
  <si>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</si>
  <si>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</si>
  <si>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</si>
  <si>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</si>
  <si>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</si>
  <si>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</si>
  <si>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</si>
  <si>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</si>
  <si>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</si>
  <si>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</si>
  <si>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</si>
  <si>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</si>
  <si>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</si>
  <si>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</si>
  <si>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</si>
  <si>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</si>
  <si>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</si>
  <si>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</si>
  <si>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</si>
  <si>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</si>
  <si>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</si>
  <si>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</si>
  <si>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</si>
  <si>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</si>
  <si>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</si>
  <si>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</si>
  <si>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</si>
  <si>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</si>
  <si>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</si>
  <si>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</si>
  <si>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</si>
  <si>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</si>
  <si>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</si>
  <si>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</si>
  <si>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</si>
  <si>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</si>
  <si>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</si>
  <si>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</si>
  <si>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</si>
  <si>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</si>
  <si>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</si>
  <si>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</si>
  <si>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</si>
  <si>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</si>
  <si>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</si>
  <si>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</si>
  <si>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</si>
  <si>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</si>
  <si>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</si>
  <si>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</si>
  <si>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</si>
  <si>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</si>
  <si>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</si>
  <si>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</si>
  <si>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</si>
  <si>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</si>
  <si>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</si>
  <si>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</si>
  <si>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</si>
  <si>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</si>
  <si>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</si>
  <si>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</si>
  <si>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</si>
  <si>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</si>
  <si>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</si>
  <si>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</si>
  <si>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</si>
  <si>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</si>
  <si>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</si>
  <si>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</si>
  <si>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</si>
  <si>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</si>
  <si>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</si>
  <si>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</si>
  <si>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</si>
  <si>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</si>
  <si>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</si>
  <si>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</si>
  <si>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</si>
  <si>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</si>
  <si>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</si>
  <si>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</si>
  <si>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</si>
  <si>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</si>
  <si>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</si>
  <si>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</si>
  <si>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</si>
  <si>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</si>
  <si>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</si>
  <si>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</si>
  <si>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</si>
  <si>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</si>
  <si>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</si>
  <si>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</si>
  <si>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</si>
  <si>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</si>
  <si>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</si>
  <si>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</si>
  <si>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</si>
  <si>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</si>
  <si>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</si>
  <si>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</si>
  <si>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</si>
  <si>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</si>
  <si>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</si>
  <si>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</si>
  <si>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</si>
  <si>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</si>
  <si>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</si>
  <si>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</si>
  <si>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</si>
  <si>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</si>
  <si>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</si>
  <si>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</si>
  <si>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</si>
  <si>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</si>
  <si>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</si>
  <si>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</si>
  <si>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</si>
  <si>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</si>
  <si>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</si>
  <si>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</si>
  <si>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</si>
  <si>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</si>
  <si>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</si>
  <si>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</si>
  <si>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</si>
  <si>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</si>
  <si>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</si>
  <si>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</si>
  <si>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</si>
  <si>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</si>
  <si>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</si>
  <si>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</si>
  <si>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</si>
  <si>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</si>
  <si>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</si>
  <si>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</si>
  <si>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</si>
  <si>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</si>
  <si>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</si>
  <si>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</si>
  <si>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</si>
  <si>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</si>
  <si>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</si>
  <si>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</si>
  <si>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</si>
  <si>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</si>
  <si>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</si>
  <si>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</si>
  <si>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</si>
  <si>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</si>
  <si>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</si>
  <si>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</si>
  <si>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</si>
  <si>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</si>
  <si>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</si>
  <si>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</si>
  <si>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</si>
  <si>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</si>
  <si>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</si>
  <si>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</si>
  <si>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</si>
  <si>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</si>
  <si>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</si>
  <si>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</si>
  <si>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</si>
  <si>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</si>
  <si>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</si>
  <si>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</si>
  <si>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</si>
  <si>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</si>
  <si>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</si>
  <si>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</si>
  <si>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</si>
  <si>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</si>
  <si>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</si>
  <si>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</si>
  <si>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</si>
  <si>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</si>
  <si>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</si>
  <si>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</si>
  <si>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</si>
  <si>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</si>
  <si>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</si>
  <si>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</si>
  <si>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</si>
  <si>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</si>
  <si>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</si>
  <si>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</si>
  <si>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</si>
  <si>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</si>
  <si>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</si>
  <si>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</si>
  <si>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</si>
  <si>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</si>
  <si>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</si>
  <si>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</si>
  <si>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</si>
  <si>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</si>
  <si>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</si>
  <si>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</si>
  <si>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</si>
  <si>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</si>
  <si>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</si>
  <si>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</si>
  <si>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</si>
  <si>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</si>
  <si>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</si>
  <si>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</si>
  <si>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</si>
  <si>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</si>
  <si>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</si>
  <si>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</si>
  <si>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</si>
  <si>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</si>
  <si>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</si>
  <si>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</si>
  <si>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</si>
  <si>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</si>
  <si>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</si>
  <si>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</si>
  <si>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</si>
  <si>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</si>
  <si>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</si>
  <si>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</si>
  <si>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</si>
  <si>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</si>
  <si>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</si>
  <si>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</si>
  <si>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</si>
  <si>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</si>
  <si>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</si>
  <si>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</si>
  <si>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</si>
  <si>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</si>
  <si>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</si>
  <si>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</si>
  <si>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</si>
  <si>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</si>
  <si>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</si>
  <si>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</si>
  <si>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</si>
  <si>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</si>
  <si>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</si>
  <si>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</si>
  <si>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</si>
  <si>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</si>
  <si>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</si>
  <si>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</si>
  <si>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</si>
  <si>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</si>
  <si>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</si>
  <si>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</si>
  <si>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</si>
  <si>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</si>
  <si>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</si>
  <si>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</si>
  <si>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</si>
  <si>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</si>
  <si>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</si>
  <si>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</si>
  <si>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</si>
  <si>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</si>
  <si>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</si>
  <si>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</si>
  <si>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</si>
  <si>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</si>
  <si>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</si>
  <si>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</si>
  <si>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</si>
  <si>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</si>
  <si>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</si>
  <si>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</si>
  <si>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</si>
  <si>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</si>
  <si>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</si>
  <si>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</si>
  <si>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</si>
  <si>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</si>
  <si>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</si>
  <si>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</si>
  <si>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</si>
  <si>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</si>
  <si>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</si>
  <si>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</si>
  <si>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</si>
  <si>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</si>
  <si>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</si>
  <si>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</si>
  <si>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</si>
  <si>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</si>
  <si>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</si>
  <si>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</si>
  <si>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</si>
  <si>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</si>
  <si>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</si>
  <si>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</si>
  <si>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</si>
  <si>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</si>
  <si>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</si>
  <si>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</si>
  <si>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</si>
  <si>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</si>
  <si>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</si>
  <si>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</si>
  <si>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</si>
  <si>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</si>
  <si>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</si>
  <si>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</si>
  <si>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</si>
  <si>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</si>
  <si>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</si>
  <si>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</si>
  <si>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</si>
  <si>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</si>
  <si>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</si>
  <si>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</si>
  <si>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</si>
  <si>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</si>
  <si>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</si>
  <si>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</si>
  <si>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</si>
  <si>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</si>
  <si>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</si>
  <si>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</si>
  <si>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</si>
  <si>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</si>
  <si>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</si>
  <si>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</si>
  <si>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</si>
  <si>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</si>
  <si>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</si>
  <si>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</si>
  <si>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</si>
  <si>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</si>
  <si>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</si>
  <si>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</si>
  <si>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</si>
  <si>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</si>
  <si>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</si>
  <si>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</si>
  <si>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</si>
  <si>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</si>
  <si>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</si>
  <si>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</si>
  <si>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</si>
  <si>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</si>
  <si>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</si>
  <si>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</si>
  <si>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</si>
  <si>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</si>
  <si>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</si>
  <si>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</si>
  <si>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</si>
  <si>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</si>
  <si>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</si>
  <si>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</si>
  <si>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</si>
  <si>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</si>
  <si>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</si>
  <si>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</si>
  <si>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</si>
  <si>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</si>
  <si>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</si>
  <si>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</si>
  <si>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</si>
  <si>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</si>
  <si>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</si>
  <si>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</si>
  <si>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</si>
  <si>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</si>
  <si>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</si>
  <si>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</si>
  <si>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</si>
  <si>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</si>
  <si>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</si>
  <si>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</si>
  <si>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</si>
  <si>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</si>
  <si>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</si>
  <si>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</si>
  <si>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</si>
  <si>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</si>
  <si>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</si>
  <si>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</si>
  <si>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</si>
  <si>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</si>
  <si>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</si>
  <si>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</si>
  <si>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</si>
  <si>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</si>
  <si>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</si>
  <si>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</si>
  <si>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</si>
  <si>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</si>
  <si>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</si>
  <si>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</si>
  <si>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</si>
  <si>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</si>
  <si>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</si>
  <si>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</si>
  <si>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</si>
  <si>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</si>
  <si>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</si>
  <si>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</si>
  <si>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</si>
  <si>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</si>
  <si>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</si>
  <si>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</si>
  <si>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</si>
  <si>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</si>
  <si>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</si>
  <si>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</si>
  <si>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</si>
  <si>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</si>
  <si>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</si>
  <si>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</si>
  <si>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</si>
  <si>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</si>
  <si>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</si>
  <si>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</si>
  <si>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</si>
  <si>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</si>
  <si>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</si>
  <si>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</si>
  <si>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</si>
  <si>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</si>
  <si>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</si>
  <si>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</si>
  <si>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</si>
  <si>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</si>
  <si>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</si>
  <si>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</si>
  <si>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</si>
  <si>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</si>
  <si>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</si>
  <si>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</si>
  <si>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</si>
  <si>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</si>
  <si>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</si>
  <si>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</si>
  <si>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</si>
  <si>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</si>
  <si>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</si>
  <si>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</si>
  <si>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</si>
  <si>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</si>
  <si>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</si>
  <si>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</si>
  <si>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</si>
  <si>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</si>
  <si>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</si>
  <si>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</si>
  <si>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</si>
  <si>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</si>
  <si>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</si>
  <si>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</si>
  <si>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</si>
  <si>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</si>
  <si>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</si>
  <si>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</si>
  <si>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</si>
  <si>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</si>
  <si>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</si>
  <si>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</si>
  <si>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</si>
  <si>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</si>
  <si>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</si>
  <si>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</si>
  <si>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</si>
  <si>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</si>
  <si>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</si>
  <si>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</si>
  <si>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</si>
  <si>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</si>
  <si>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</si>
  <si>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</si>
  <si>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</si>
  <si>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</si>
  <si>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</si>
  <si>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</si>
  <si>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</si>
  <si>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</si>
  <si>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</si>
  <si>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</si>
  <si>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</si>
  <si>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</si>
  <si>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</si>
  <si>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</si>
  <si>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</si>
  <si>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</si>
  <si>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</si>
  <si>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</si>
  <si>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</si>
  <si>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</si>
  <si>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</si>
  <si>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</si>
  <si>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</si>
  <si>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</si>
  <si>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</si>
  <si>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</si>
  <si>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</si>
  <si>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</si>
  <si>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</si>
  <si>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</si>
  <si>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</si>
  <si>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</si>
  <si>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</si>
  <si>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</si>
  <si>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</si>
  <si>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</si>
  <si>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</si>
  <si>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</si>
  <si>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</si>
  <si>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</si>
  <si>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</si>
  <si>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</si>
  <si>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</si>
  <si>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</si>
  <si>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</si>
  <si>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</si>
  <si>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</si>
  <si>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</si>
  <si>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</si>
  <si>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</si>
  <si>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</si>
  <si>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</si>
  <si>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</si>
  <si>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</si>
  <si>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</si>
  <si>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</si>
  <si>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</si>
  <si>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</si>
  <si>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</si>
  <si>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</si>
  <si>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</si>
  <si>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</si>
  <si>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</si>
  <si>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</si>
  <si>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</si>
  <si>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</si>
  <si>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</si>
  <si>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</si>
  <si>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</si>
  <si>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</si>
  <si>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</si>
  <si>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</si>
  <si>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</si>
  <si>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</si>
  <si>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</si>
  <si>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</si>
  <si>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</si>
  <si>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</si>
  <si>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</si>
  <si>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</si>
  <si>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</si>
  <si>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</si>
  <si>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</si>
  <si>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</si>
  <si>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</si>
  <si>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</si>
  <si>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</si>
  <si>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</si>
  <si>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</si>
  <si>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</si>
  <si>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</si>
  <si>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</si>
  <si>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</si>
  <si>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</si>
  <si>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</si>
  <si>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</si>
  <si>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</si>
  <si>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</si>
  <si>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</si>
  <si>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</si>
  <si>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</si>
  <si>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</si>
  <si>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</si>
  <si>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</si>
  <si>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</si>
  <si>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</si>
  <si>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</si>
  <si>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</si>
  <si>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</si>
  <si>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</si>
  <si>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</si>
  <si>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</si>
  <si>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</si>
  <si>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</si>
  <si>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</si>
  <si>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</si>
  <si>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</si>
  <si>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</si>
  <si>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</si>
  <si>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</si>
  <si>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</si>
  <si>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</si>
  <si>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</si>
  <si>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</si>
  <si>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</si>
  <si>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</si>
  <si>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</si>
  <si>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</si>
  <si>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</si>
  <si>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</si>
  <si>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</si>
  <si>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</si>
  <si>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</si>
  <si>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</si>
  <si>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</si>
  <si>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</si>
  <si>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</si>
  <si>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</si>
  <si>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</si>
  <si>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</si>
  <si>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</si>
  <si>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</si>
  <si>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</si>
  <si>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</si>
  <si>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</si>
  <si>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</si>
  <si>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</si>
  <si>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</si>
  <si>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</si>
  <si>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</si>
  <si>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</si>
  <si>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</si>
  <si>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</si>
  <si>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</si>
  <si>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</si>
  <si>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</si>
  <si>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</si>
  <si>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</si>
  <si>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</si>
  <si>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</si>
  <si>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</si>
  <si>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</si>
  <si>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</si>
  <si>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</si>
  <si>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</si>
  <si>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</si>
  <si>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</si>
  <si>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</si>
  <si>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</si>
  <si>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</si>
  <si>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</si>
  <si>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</si>
  <si>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</si>
  <si>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</si>
  <si>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</si>
  <si>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</si>
  <si>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</si>
  <si>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</si>
  <si>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</si>
  <si>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</si>
  <si>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</si>
  <si>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</si>
  <si>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</si>
  <si>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</si>
  <si>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</si>
  <si>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</si>
  <si>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</si>
  <si>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</si>
  <si>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</si>
  <si>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</si>
  <si>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</si>
  <si>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</si>
  <si>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</si>
  <si>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</si>
  <si>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</si>
  <si>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</si>
  <si>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</si>
  <si>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</si>
  <si>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</si>
  <si>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</si>
  <si>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</si>
  <si>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</si>
  <si>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</si>
  <si>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</si>
  <si>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</si>
  <si>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</si>
  <si>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</si>
  <si>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</si>
  <si>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</si>
  <si>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</si>
  <si>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</si>
  <si>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</si>
  <si>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</si>
  <si>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</si>
  <si>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</si>
  <si>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</si>
  <si>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</si>
  <si>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</si>
  <si>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</si>
  <si>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</si>
  <si>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</si>
  <si>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</si>
  <si>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</si>
  <si>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</si>
  <si>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</si>
  <si>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</si>
  <si>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</si>
  <si>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</si>
  <si>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</si>
  <si>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</si>
  <si>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</si>
  <si>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</si>
  <si>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</si>
  <si>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</si>
  <si>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</si>
  <si>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</si>
  <si>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</si>
  <si>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</si>
  <si>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</si>
  <si>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</si>
  <si>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</si>
  <si>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</si>
  <si>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</si>
  <si>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</si>
  <si>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</si>
  <si>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</si>
  <si>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</si>
  <si>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</si>
  <si>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</si>
  <si>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</si>
  <si>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</si>
  <si>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</si>
  <si>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</si>
  <si>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</si>
  <si>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</si>
  <si>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</si>
  <si>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</si>
  <si>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</si>
  <si>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</si>
  <si>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</si>
  <si>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</si>
  <si>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</si>
  <si>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</si>
  <si>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</si>
  <si>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</si>
  <si>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</si>
  <si>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</si>
  <si>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</si>
  <si>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</si>
  <si>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</si>
  <si>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</si>
  <si>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</si>
  <si>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</si>
  <si>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</si>
  <si>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</si>
  <si>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</si>
  <si>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</si>
  <si>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</si>
  <si>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</si>
  <si>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</si>
  <si>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</si>
  <si>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</si>
  <si>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</si>
  <si>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</si>
  <si>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</si>
  <si>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</si>
  <si>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</si>
  <si>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</si>
  <si>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</si>
  <si>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</si>
  <si>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</si>
  <si>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</si>
  <si>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</si>
  <si>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</si>
  <si>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</si>
  <si>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</si>
  <si>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</si>
  <si>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</si>
  <si>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</si>
  <si>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</si>
  <si>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</si>
  <si>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</si>
  <si>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</si>
  <si>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</si>
  <si>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</si>
  <si>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</si>
  <si>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</si>
  <si>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</si>
  <si>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</si>
  <si>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</si>
  <si>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</si>
  <si>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</si>
  <si>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</si>
  <si>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</si>
  <si>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</si>
  <si>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</si>
  <si>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</si>
  <si>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</si>
  <si>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</si>
  <si>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</si>
  <si>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</si>
  <si>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</si>
  <si>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</si>
  <si>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</si>
  <si>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</si>
  <si>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</si>
  <si>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</si>
  <si>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</si>
  <si>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</si>
  <si>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</si>
  <si>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</si>
  <si>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</si>
  <si>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</si>
  <si>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</si>
  <si>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</si>
  <si>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</si>
  <si>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</si>
  <si>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</si>
  <si>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</si>
  <si>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</si>
  <si>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</si>
  <si>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</si>
  <si>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</si>
  <si>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</si>
  <si>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</si>
  <si>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</si>
  <si>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</si>
  <si>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</si>
  <si>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</si>
  <si>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</si>
  <si>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</si>
  <si>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</si>
  <si>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</si>
  <si>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</si>
  <si>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</si>
  <si>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</si>
  <si>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</si>
  <si>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</si>
  <si>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</si>
  <si>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</si>
  <si>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</si>
  <si>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</si>
  <si>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</si>
  <si>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</si>
  <si>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</si>
  <si>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</si>
  <si>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</si>
  <si>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</si>
  <si>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</si>
  <si>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</si>
  <si>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</si>
  <si>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</si>
  <si>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</si>
  <si>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</si>
  <si>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</si>
  <si>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</si>
  <si>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</si>
  <si>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</si>
  <si>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</si>
  <si>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</si>
  <si>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</si>
  <si>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</si>
  <si>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</si>
  <si>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</si>
  <si>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</si>
  <si>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</si>
  <si>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</si>
  <si>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</si>
  <si>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</si>
  <si>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</si>
  <si>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</si>
  <si>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</si>
  <si>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</si>
  <si>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</si>
  <si>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</si>
  <si>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</si>
  <si>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</si>
  <si>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</si>
  <si>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</si>
  <si>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</si>
  <si>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</si>
  <si>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</si>
  <si>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</si>
  <si>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</si>
  <si>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</si>
  <si>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</si>
  <si>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</si>
  <si>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</si>
  <si>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</si>
  <si>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</si>
  <si>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</si>
  <si>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</si>
  <si>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</si>
  <si>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</si>
  <si>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</si>
  <si>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</si>
  <si>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</si>
  <si>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</si>
  <si>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</si>
  <si>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</si>
  <si>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</si>
  <si>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</si>
  <si>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</si>
  <si>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</si>
  <si>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</si>
  <si>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</si>
  <si>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</si>
  <si>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</si>
  <si>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</si>
  <si>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</si>
  <si>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</si>
  <si>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</si>
  <si>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</si>
  <si>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</si>
  <si>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</si>
  <si>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</si>
  <si>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</si>
  <si>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</si>
  <si>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</si>
  <si>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</si>
  <si>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</si>
  <si>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</si>
  <si>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</si>
  <si>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</si>
  <si>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</si>
  <si>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</si>
  <si>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</si>
  <si>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</si>
  <si>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</si>
  <si>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</si>
  <si>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</si>
  <si>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</si>
  <si>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</si>
  <si>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</si>
  <si>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</si>
  <si>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</si>
  <si>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</si>
  <si>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</si>
  <si>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</si>
  <si>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</si>
  <si>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</si>
  <si>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</si>
  <si>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</si>
  <si>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</si>
  <si>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</si>
  <si>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</si>
  <si>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</si>
  <si>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</si>
  <si>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</si>
  <si>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</si>
  <si>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</si>
  <si>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</si>
  <si>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</si>
  <si>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</si>
  <si>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</si>
  <si>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</si>
  <si>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</si>
  <si>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</si>
  <si>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</si>
  <si>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</si>
  <si>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</si>
  <si>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</si>
  <si>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</si>
  <si>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</si>
  <si>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</si>
  <si>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</si>
  <si>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</si>
  <si>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</si>
  <si>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</si>
  <si>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</si>
  <si>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</si>
  <si>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</si>
  <si>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</si>
  <si>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</si>
  <si>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</si>
  <si>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</si>
  <si>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</si>
  <si>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</si>
  <si>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</si>
  <si>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</si>
  <si>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</si>
  <si>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</si>
  <si>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</si>
  <si>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</si>
  <si>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</si>
  <si>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</si>
  <si>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</si>
  <si>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</si>
  <si>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</si>
  <si>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</si>
  <si>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</si>
  <si>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</si>
  <si>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</si>
  <si>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</si>
  <si>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</si>
  <si>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</si>
  <si>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</si>
  <si>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</si>
  <si>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</si>
  <si>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</si>
  <si>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</si>
  <si>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</si>
  <si>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</si>
  <si>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</si>
  <si>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</si>
  <si>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</si>
  <si>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</si>
  <si>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</si>
  <si>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</si>
  <si>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</si>
  <si>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</si>
  <si>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</si>
  <si>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</si>
  <si>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</si>
  <si>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</si>
  <si>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</si>
  <si>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</si>
  <si>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</si>
  <si>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</si>
  <si>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</si>
  <si>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</si>
  <si>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</si>
  <si>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</si>
  <si>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</si>
  <si>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</si>
  <si>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</si>
  <si>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</si>
  <si>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</si>
  <si>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</si>
  <si>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</si>
  <si>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</si>
  <si>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</si>
  <si>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</si>
  <si>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</si>
  <si>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</si>
  <si>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</si>
  <si>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</si>
  <si>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</si>
  <si>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</si>
  <si>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</si>
  <si>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</si>
  <si>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</si>
  <si>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</si>
  <si>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</si>
  <si>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</si>
  <si>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</si>
  <si>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</si>
  <si>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</si>
  <si>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</si>
  <si>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</si>
  <si>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</si>
  <si>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</si>
  <si>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</si>
  <si>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</si>
  <si>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</si>
  <si>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</si>
  <si>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</si>
  <si>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</si>
  <si>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</si>
  <si>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</si>
  <si>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</si>
  <si>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</si>
  <si>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</si>
  <si>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</si>
  <si>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</si>
  <si>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</si>
  <si>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</si>
  <si>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</si>
  <si>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</si>
  <si>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</si>
  <si>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</si>
  <si>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</si>
  <si>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</si>
  <si>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</si>
  <si>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</si>
  <si>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</si>
  <si>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</si>
  <si>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</si>
  <si>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</si>
  <si>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</si>
  <si>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</si>
  <si>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</si>
  <si>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</si>
  <si>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</si>
  <si>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</si>
  <si>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</si>
  <si>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</si>
  <si>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</si>
  <si>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</si>
  <si>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</si>
  <si>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</si>
  <si>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</si>
  <si>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</si>
  <si>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</si>
  <si>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</si>
  <si>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</si>
  <si>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</si>
  <si>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</si>
  <si>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</si>
  <si>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</si>
  <si>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</si>
  <si>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</si>
  <si>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</si>
  <si>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</si>
  <si>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</si>
  <si>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</si>
  <si>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</si>
  <si>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</si>
  <si>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</si>
  <si>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</si>
  <si>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</si>
  <si>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</si>
  <si>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</si>
  <si>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</si>
  <si>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</si>
  <si>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</si>
  <si>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</si>
  <si>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</si>
  <si>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</si>
  <si>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</si>
  <si>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</si>
  <si>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</si>
  <si>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</si>
  <si>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</si>
  <si>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</si>
  <si>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</si>
  <si>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</si>
  <si>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</si>
  <si>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</si>
  <si>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</si>
  <si>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</si>
  <si>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</si>
  <si>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</si>
  <si>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</si>
  <si>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</si>
  <si>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</si>
  <si>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</si>
  <si>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</si>
  <si>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</si>
  <si>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</si>
  <si>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</si>
  <si>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</si>
  <si>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</si>
  <si>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</si>
  <si>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</si>
  <si>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</si>
  <si>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</si>
  <si>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</si>
  <si>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</si>
  <si>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</si>
  <si>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</si>
  <si>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</si>
  <si>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</si>
  <si>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</si>
  <si>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</si>
  <si>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</si>
  <si>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</si>
  <si>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</si>
  <si>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</si>
  <si>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</si>
  <si>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</si>
  <si>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</si>
  <si>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</si>
  <si>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</si>
  <si>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</si>
  <si>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</si>
  <si>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</si>
  <si>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</si>
  <si>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</si>
  <si>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</si>
  <si>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</si>
  <si>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</si>
  <si>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</si>
  <si>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</si>
  <si>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</si>
  <si>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</si>
  <si>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</si>
  <si>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</si>
  <si>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</si>
  <si>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</si>
  <si>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</si>
  <si>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</si>
  <si>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</si>
  <si>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</si>
  <si>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</si>
  <si>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</si>
  <si>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</si>
  <si>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</si>
  <si>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</si>
  <si>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</si>
  <si>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</si>
  <si>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</si>
  <si>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</si>
  <si>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</si>
  <si>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</si>
  <si>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</si>
  <si>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</si>
  <si>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</si>
  <si>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</si>
  <si>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</si>
  <si>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</si>
  <si>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</si>
  <si>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</si>
  <si>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</si>
  <si>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</si>
  <si>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</si>
  <si>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</si>
  <si>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</si>
  <si>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</si>
  <si>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</si>
  <si>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</si>
  <si>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</si>
  <si>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</si>
  <si>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</si>
  <si>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</si>
  <si>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</si>
  <si>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</si>
  <si>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</si>
  <si>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</si>
  <si>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</si>
  <si>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</si>
  <si>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</si>
  <si>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</si>
  <si>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</si>
  <si>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</si>
  <si>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</si>
  <si>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</si>
  <si>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</si>
  <si>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</si>
  <si>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</si>
  <si>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</si>
  <si>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</si>
  <si>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</si>
  <si>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</si>
  <si>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</si>
  <si>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</si>
  <si>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</si>
  <si>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</si>
  <si>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</si>
  <si>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</si>
  <si>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</si>
  <si>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</si>
  <si>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</si>
  <si>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</si>
  <si>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</si>
  <si>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</si>
  <si>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</si>
  <si>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</si>
  <si>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</si>
  <si>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</si>
  <si>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</si>
  <si>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</si>
  <si>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</si>
  <si>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</si>
  <si>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</si>
  <si>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</si>
  <si>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</si>
  <si>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</si>
  <si>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</si>
  <si>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</si>
  <si>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</si>
  <si>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</si>
  <si>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</si>
  <si>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</si>
  <si>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</si>
  <si>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</si>
  <si>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</si>
  <si>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</si>
  <si>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</si>
  <si>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</si>
  <si>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</si>
  <si>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</si>
  <si>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</si>
  <si>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</si>
  <si>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</si>
  <si>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</si>
  <si>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</si>
  <si>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</si>
  <si>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</si>
  <si>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</si>
  <si>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</si>
  <si>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</si>
  <si>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</si>
  <si>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</si>
  <si>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</si>
  <si>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</si>
  <si>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</si>
  <si>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</si>
  <si>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</si>
  <si>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</si>
  <si>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</si>
  <si>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</si>
  <si>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</si>
  <si>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</si>
  <si>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</si>
  <si>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</si>
  <si>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</si>
  <si>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</si>
  <si>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</si>
  <si>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</si>
  <si>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</si>
  <si>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</si>
  <si>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</si>
  <si>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</si>
  <si>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</si>
  <si>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</si>
  <si>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</si>
  <si>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</si>
  <si>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</si>
  <si>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</si>
  <si>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</si>
  <si>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</si>
  <si>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</si>
  <si>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</si>
  <si>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</si>
  <si>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</si>
  <si>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</si>
  <si>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</si>
  <si>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</si>
  <si>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</si>
  <si>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</si>
  <si>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</si>
  <si>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</si>
  <si>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</si>
  <si>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</si>
  <si>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</si>
  <si>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</si>
  <si>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</si>
  <si>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</si>
  <si>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</si>
  <si>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</si>
  <si>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</si>
  <si>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</si>
  <si>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</si>
  <si>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</si>
  <si>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</si>
  <si>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</si>
  <si>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</si>
  <si>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</si>
  <si>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</si>
  <si>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</si>
  <si>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</si>
  <si>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</si>
  <si>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</si>
  <si>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</si>
  <si>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</si>
  <si>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</si>
  <si>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</si>
  <si>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</si>
  <si>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</si>
  <si>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</si>
  <si>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</si>
  <si>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</si>
  <si>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</si>
  <si>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</si>
  <si>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</si>
  <si>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</si>
  <si>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</si>
  <si>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</si>
  <si>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</si>
  <si>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</si>
  <si>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</si>
  <si>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</si>
  <si>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</si>
  <si>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</si>
  <si>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</si>
  <si>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</si>
  <si>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</si>
  <si>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</si>
  <si>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</si>
  <si>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</si>
  <si>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</si>
  <si>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</si>
  <si>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</si>
  <si>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</si>
  <si>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</si>
  <si>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</si>
  <si>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</si>
  <si>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</si>
  <si>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</si>
  <si>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</si>
  <si>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</si>
  <si>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</si>
  <si>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</si>
  <si>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</si>
  <si>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</si>
  <si>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</si>
  <si>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</si>
  <si>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</si>
  <si>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</si>
  <si>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</si>
  <si>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</si>
  <si>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</si>
  <si>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</si>
  <si>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</si>
  <si>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</si>
  <si>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</si>
  <si>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</si>
  <si>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</si>
  <si>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</si>
  <si>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</si>
  <si>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</si>
  <si>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</si>
  <si>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</si>
  <si>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</si>
  <si>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</si>
  <si>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</si>
  <si>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</si>
  <si>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</si>
  <si>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</si>
  <si>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</si>
  <si>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</si>
  <si>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</si>
  <si>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</si>
  <si>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</si>
  <si>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</si>
  <si>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</si>
  <si>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</si>
  <si>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</si>
  <si>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</si>
  <si>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</si>
  <si>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</si>
  <si>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</si>
  <si>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</si>
  <si>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</si>
  <si>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</si>
  <si>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</si>
  <si>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</si>
  <si>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</si>
  <si>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</si>
  <si>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</si>
  <si>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</si>
  <si>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</si>
  <si>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</si>
  <si>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</si>
  <si>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</si>
  <si>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</si>
  <si>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</si>
  <si>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</si>
  <si>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</si>
  <si>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</si>
  <si>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</si>
  <si>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</si>
  <si>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</si>
  <si>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</si>
  <si>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</si>
  <si>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</si>
  <si>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</si>
  <si>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</si>
  <si>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</si>
  <si>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</si>
  <si>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</si>
  <si>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</si>
  <si>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</si>
  <si>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</si>
  <si>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</si>
  <si>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</si>
  <si>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</si>
  <si>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</si>
  <si>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</si>
  <si>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</si>
  <si>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</si>
  <si>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</si>
  <si>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</si>
  <si>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</si>
  <si>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</si>
  <si>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</si>
  <si>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</si>
  <si>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</si>
  <si>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</si>
  <si>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</si>
  <si>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</si>
  <si>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</si>
  <si>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</si>
  <si>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</si>
  <si>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</si>
  <si>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</si>
  <si>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</si>
  <si>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</si>
  <si>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</si>
  <si>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</si>
  <si>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</si>
  <si>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</si>
  <si>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</si>
  <si>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</si>
  <si>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</si>
  <si>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</si>
  <si>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</si>
  <si>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</si>
  <si>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</si>
  <si>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</si>
  <si>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</si>
  <si>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</si>
  <si>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</si>
  <si>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</si>
  <si>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</si>
  <si>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</si>
  <si>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</si>
  <si>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</si>
  <si>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</si>
  <si>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</si>
  <si>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</si>
  <si>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</si>
  <si>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</si>
  <si>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</si>
  <si>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</si>
  <si>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</si>
  <si>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</si>
  <si>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</si>
  <si>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</si>
  <si>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</si>
  <si>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</si>
  <si>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</si>
  <si>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</si>
  <si>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</si>
  <si>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</si>
  <si>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</si>
  <si>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</si>
  <si>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</si>
  <si>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</si>
  <si>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</si>
  <si>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</si>
  <si>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</si>
  <si>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</si>
  <si>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</si>
  <si>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</si>
  <si>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</si>
  <si>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</si>
  <si>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</si>
  <si>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</si>
  <si>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</si>
  <si>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</si>
  <si>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</si>
  <si>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</si>
  <si>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</si>
  <si>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</si>
  <si>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</si>
  <si>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</si>
  <si>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</si>
  <si>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</si>
  <si>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</si>
  <si>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</si>
  <si>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</si>
  <si>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</si>
  <si>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</si>
  <si>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</si>
  <si>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</si>
  <si>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</si>
  <si>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</si>
  <si>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</si>
  <si>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</si>
  <si>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</si>
  <si>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</si>
  <si>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</si>
  <si>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</si>
  <si>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</si>
  <si>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</si>
  <si>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</si>
  <si>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</si>
  <si>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</si>
  <si>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</si>
  <si>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</si>
  <si>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</si>
  <si>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</si>
  <si>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</si>
  <si>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</si>
  <si>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</si>
  <si>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</si>
  <si>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</si>
  <si>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</si>
  <si>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</si>
  <si>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</si>
  <si>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</si>
  <si>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</si>
  <si>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</si>
  <si>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</si>
  <si>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</si>
  <si>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</si>
  <si>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</si>
  <si>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</si>
  <si>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</si>
  <si>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</si>
  <si>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</si>
  <si>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</si>
  <si>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</si>
  <si>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</si>
  <si>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</si>
  <si>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</si>
  <si>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</si>
  <si>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</si>
  <si>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</si>
  <si>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</si>
  <si>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</si>
  <si>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</si>
  <si>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</si>
  <si>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</si>
  <si>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</si>
  <si>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</si>
  <si>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</si>
  <si>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</si>
  <si>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</si>
  <si>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</si>
  <si>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</si>
  <si>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</si>
  <si>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</si>
  <si>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</si>
  <si>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</si>
  <si>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</si>
  <si>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</si>
  <si>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</si>
  <si>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</si>
  <si>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</si>
  <si>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</si>
  <si>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</si>
  <si>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</si>
  <si>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</si>
  <si>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</si>
  <si>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</si>
  <si>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</si>
  <si>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</si>
  <si>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</si>
  <si>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</si>
  <si>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</si>
  <si>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</si>
  <si>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</si>
  <si>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</si>
  <si>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</si>
  <si>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</si>
  <si>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</si>
  <si>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</si>
  <si>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</si>
  <si>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</si>
  <si>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</si>
  <si>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</si>
  <si>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</si>
  <si>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</si>
  <si>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</si>
  <si>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</si>
  <si>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</si>
  <si>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</si>
  <si>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</si>
  <si>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</si>
  <si>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</si>
  <si>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</si>
  <si>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</si>
  <si>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</si>
  <si>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</si>
  <si>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</si>
  <si>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</si>
  <si>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</si>
  <si>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</si>
  <si>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</si>
  <si>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</si>
  <si>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</si>
  <si>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</si>
  <si>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</si>
  <si>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</si>
  <si>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</si>
  <si>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</si>
  <si>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</si>
  <si>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</si>
  <si>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</si>
  <si>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</si>
  <si>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</si>
  <si>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</si>
  <si>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</si>
  <si>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</si>
  <si>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</si>
  <si>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</si>
  <si>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</si>
  <si>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</si>
  <si>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</si>
  <si>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</si>
  <si>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</si>
  <si>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</si>
  <si>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</si>
  <si>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</si>
  <si>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</si>
  <si>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</si>
  <si>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</si>
  <si>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</si>
  <si>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</si>
  <si>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</si>
  <si>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</si>
  <si>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</si>
  <si>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</si>
  <si>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</si>
  <si>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</si>
  <si>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</si>
  <si>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</si>
  <si>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</si>
  <si>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</si>
  <si>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</si>
  <si>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</si>
  <si>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</si>
  <si>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</si>
  <si>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</si>
  <si>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</si>
  <si>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</si>
  <si>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</si>
  <si>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</si>
  <si>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</si>
  <si>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</si>
  <si>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</si>
  <si>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</si>
  <si>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</si>
  <si>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</si>
  <si>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</si>
  <si>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</si>
  <si>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</si>
  <si>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</si>
  <si>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</si>
  <si>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</si>
  <si>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</si>
  <si>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</si>
  <si>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</si>
  <si>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</si>
  <si>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</si>
  <si>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</si>
  <si>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</si>
  <si>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</si>
  <si>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</si>
  <si>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</si>
  <si>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</si>
  <si>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</si>
  <si>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</si>
  <si>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</si>
  <si>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</si>
  <si>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</si>
  <si>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</si>
  <si>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</si>
  <si>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</si>
  <si>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</si>
  <si>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</si>
  <si>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</si>
  <si>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</si>
  <si>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</si>
  <si>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</si>
  <si>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</si>
  <si>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</si>
  <si>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</si>
  <si>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</si>
  <si>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</si>
  <si>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</si>
  <si>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</si>
  <si>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</si>
  <si>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</si>
  <si>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</si>
  <si>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</si>
  <si>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</si>
  <si>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</si>
  <si>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</si>
  <si>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</si>
  <si>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</si>
  <si>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</si>
  <si>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</si>
  <si>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</si>
  <si>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</si>
  <si>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</si>
  <si>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</si>
  <si>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</si>
  <si>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</si>
  <si>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</si>
  <si>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</si>
  <si>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</si>
  <si>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</si>
  <si>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</si>
  <si>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</si>
  <si>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</si>
  <si>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</si>
  <si>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</si>
  <si>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</si>
  <si>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</si>
  <si>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</si>
  <si>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</si>
  <si>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</si>
  <si>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</si>
  <si>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</si>
  <si>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</si>
  <si>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</si>
  <si>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</si>
  <si>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</si>
  <si>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</si>
  <si>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</si>
  <si>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</si>
  <si>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</si>
  <si>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</si>
  <si>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</si>
  <si>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</si>
  <si>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</si>
  <si>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</si>
  <si>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</si>
  <si>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</si>
  <si>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</si>
  <si>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</si>
  <si>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</si>
  <si>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</si>
  <si>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</si>
  <si>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</si>
  <si>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</si>
  <si>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</si>
  <si>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</si>
  <si>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</si>
  <si>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</si>
  <si>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</si>
  <si>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</si>
  <si>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</si>
  <si>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</si>
  <si>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</si>
  <si>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</si>
  <si>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</si>
  <si>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</si>
  <si>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</si>
  <si>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</si>
  <si>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</si>
  <si>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</si>
  <si>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</si>
  <si>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</si>
  <si>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</si>
  <si>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</si>
  <si>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</si>
  <si>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</si>
  <si>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</si>
  <si>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</si>
  <si>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</si>
  <si>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</si>
  <si>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</si>
  <si>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</si>
  <si>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</si>
  <si>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</si>
  <si>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</si>
  <si>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</si>
  <si>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</si>
  <si>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</si>
  <si>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</si>
  <si>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</si>
  <si>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</si>
  <si>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</si>
  <si>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</si>
  <si>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</si>
  <si>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</si>
  <si>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</si>
  <si>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</si>
  <si>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</si>
  <si>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</si>
  <si>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</si>
  <si>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</si>
  <si>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</si>
  <si>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</si>
  <si>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</si>
  <si>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</si>
  <si>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</si>
  <si>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</si>
  <si>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</si>
  <si>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</si>
  <si>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</si>
  <si>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</si>
  <si>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</si>
  <si>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</si>
  <si>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</si>
  <si>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</si>
  <si>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</si>
  <si>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</si>
  <si>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</si>
  <si>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</si>
  <si>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</si>
  <si>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</si>
  <si>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</si>
  <si>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</si>
  <si>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</si>
  <si>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</si>
  <si>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</si>
  <si>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</si>
  <si>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</si>
  <si>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</si>
  <si>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</si>
  <si>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</si>
  <si>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</si>
  <si>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</si>
  <si>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</si>
  <si>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</si>
  <si>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</si>
  <si>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</si>
  <si>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</si>
  <si>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</si>
  <si>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</si>
  <si>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</si>
  <si>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</si>
  <si>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</si>
  <si>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</si>
  <si>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</si>
  <si>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</si>
  <si>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</si>
  <si>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</si>
  <si>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</si>
  <si>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</si>
  <si>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</si>
  <si>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</si>
  <si>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</si>
  <si>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</si>
  <si>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</si>
  <si>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</si>
  <si>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</si>
  <si>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</si>
  <si>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</si>
  <si>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</si>
  <si>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</si>
  <si>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</si>
  <si>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</si>
  <si>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</si>
  <si>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</si>
  <si>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</si>
  <si>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</si>
  <si>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</si>
  <si>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</si>
  <si>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</si>
  <si>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</si>
  <si>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</si>
  <si>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</si>
  <si>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</si>
  <si>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</si>
  <si>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</si>
  <si>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</si>
  <si>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</si>
  <si>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</si>
  <si>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</si>
  <si>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</si>
  <si>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</si>
  <si>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</si>
  <si>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</si>
  <si>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</si>
  <si>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</si>
  <si>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</si>
  <si>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</si>
  <si>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</si>
  <si>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</si>
  <si>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</si>
  <si>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</si>
  <si>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</si>
  <si>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</si>
  <si>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</si>
  <si>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</si>
  <si>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</si>
  <si>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</si>
  <si>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</si>
  <si>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</si>
  <si>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</si>
  <si>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</si>
  <si>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</si>
  <si>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</si>
  <si>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</si>
  <si>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</si>
  <si>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</si>
  <si>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</si>
  <si>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</si>
  <si>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</si>
  <si>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</si>
  <si>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</si>
  <si>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</si>
  <si>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</si>
  <si>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</si>
  <si>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</si>
  <si>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</si>
  <si>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</si>
  <si>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</si>
  <si>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</si>
  <si>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</si>
  <si>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</si>
  <si>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</si>
  <si>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</si>
  <si>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</si>
  <si>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</si>
  <si>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</si>
  <si>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</si>
  <si>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</si>
  <si>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</si>
  <si>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</si>
  <si>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</si>
  <si>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</si>
  <si>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</si>
  <si>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</si>
  <si>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</si>
  <si>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</si>
  <si>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</si>
  <si>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</si>
  <si>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</si>
  <si>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</si>
  <si>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</si>
  <si>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</si>
  <si>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</si>
  <si>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</si>
  <si>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</si>
  <si>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</si>
  <si>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</si>
  <si>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</si>
  <si>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</si>
  <si>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</si>
  <si>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</si>
  <si>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</si>
  <si>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</si>
  <si>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</si>
  <si>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</si>
  <si>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</si>
  <si>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</si>
  <si>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</si>
  <si>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</si>
  <si>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</si>
  <si>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</si>
  <si>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</si>
  <si>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</si>
  <si>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</si>
  <si>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</si>
  <si>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</si>
  <si>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</si>
  <si>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</si>
  <si>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</si>
  <si>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</si>
  <si>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</si>
  <si>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</si>
  <si>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</si>
  <si>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</si>
  <si>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</si>
  <si>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</si>
  <si>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</si>
  <si>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</si>
  <si>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</si>
  <si>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</si>
  <si>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</si>
  <si>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</si>
  <si>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</si>
  <si>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</si>
  <si>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</si>
  <si>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</si>
  <si>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</si>
  <si>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</si>
  <si>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</si>
  <si>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</si>
  <si>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</si>
  <si>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</si>
  <si>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</si>
  <si>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</si>
  <si>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</si>
  <si>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</si>
  <si>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</si>
  <si>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</si>
  <si>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</si>
  <si>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</si>
  <si>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</si>
  <si>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</si>
  <si>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</si>
  <si>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</si>
  <si>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</si>
  <si>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</si>
  <si>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</si>
  <si>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</si>
  <si>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</si>
  <si>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</si>
  <si>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</si>
  <si>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</si>
  <si>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</si>
  <si>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</si>
  <si>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</si>
  <si>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</si>
  <si>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</si>
  <si>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</si>
  <si>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</si>
  <si>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</si>
  <si>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</si>
  <si>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</si>
  <si>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</si>
  <si>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</si>
  <si>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</si>
  <si>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</si>
  <si>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</si>
  <si>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</si>
  <si>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</si>
  <si>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</si>
  <si>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</si>
  <si>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</si>
  <si>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</si>
  <si>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</si>
  <si>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</si>
  <si>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</si>
  <si>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</si>
  <si>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</si>
  <si>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</si>
  <si>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</si>
  <si>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</si>
  <si>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</si>
  <si>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</si>
  <si>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</si>
  <si>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</si>
  <si>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</si>
  <si>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</si>
  <si>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</si>
  <si>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</si>
  <si>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</si>
  <si>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</si>
  <si>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</si>
  <si>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</si>
  <si>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</si>
  <si>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</si>
  <si>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</si>
  <si>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</si>
  <si>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</si>
  <si>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</si>
  <si>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</si>
  <si>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</si>
  <si>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</si>
  <si>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</si>
  <si>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</si>
  <si>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</si>
  <si>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</si>
  <si>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</si>
  <si>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</si>
  <si>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</si>
  <si>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</si>
  <si>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</si>
  <si>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</si>
  <si>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</si>
  <si>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</si>
  <si>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</si>
  <si>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</si>
  <si>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</si>
  <si>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</si>
  <si>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</si>
  <si>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</si>
  <si>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</si>
  <si>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</si>
  <si>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</si>
  <si>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</si>
  <si>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</si>
  <si>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</si>
  <si>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</si>
  <si>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</si>
  <si>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</si>
  <si>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</si>
  <si>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</si>
  <si>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</si>
  <si>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</si>
  <si>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</si>
  <si>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</si>
  <si>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</si>
  <si>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</si>
  <si>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</si>
  <si>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</si>
  <si>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</si>
  <si>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</si>
  <si>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</si>
  <si>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</si>
  <si>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</si>
  <si>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</si>
  <si>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</si>
  <si>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</si>
  <si>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</si>
  <si>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</si>
  <si>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</si>
  <si>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</si>
  <si>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</si>
  <si>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</si>
  <si>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</si>
  <si>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</si>
  <si>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</si>
  <si>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</si>
  <si>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</si>
  <si>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</si>
  <si>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</si>
  <si>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</si>
  <si>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</si>
  <si>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</si>
  <si>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</si>
  <si>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</si>
  <si>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</si>
  <si>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</si>
  <si>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</si>
  <si>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</si>
  <si>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</si>
  <si>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</si>
  <si>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</si>
  <si>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</si>
  <si>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</si>
  <si>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</si>
  <si>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</si>
  <si>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</si>
  <si>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</si>
  <si>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</si>
  <si>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</si>
  <si>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</si>
  <si>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</si>
  <si>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</si>
  <si>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</si>
  <si>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</si>
  <si>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</si>
  <si>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</si>
  <si>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</si>
  <si>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</si>
  <si>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</si>
  <si>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</si>
  <si>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</si>
  <si>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</si>
  <si>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</si>
  <si>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</si>
  <si>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</si>
  <si>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</si>
  <si>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</si>
  <si>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</si>
  <si>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</si>
  <si>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</si>
  <si>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</si>
  <si>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</si>
  <si>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</si>
  <si>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</si>
  <si>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</si>
  <si>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</si>
  <si>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</si>
  <si>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</si>
  <si>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</si>
  <si>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</si>
  <si>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</si>
  <si>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</si>
  <si>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</si>
  <si>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</si>
  <si>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</si>
  <si>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</si>
  <si>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</si>
  <si>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</si>
  <si>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</si>
  <si>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</si>
  <si>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</si>
  <si>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</si>
  <si>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</si>
  <si>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</si>
  <si>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</si>
  <si>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</si>
  <si>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</si>
  <si>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</si>
  <si>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</si>
  <si>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</si>
  <si>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</si>
  <si>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</si>
  <si>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</si>
  <si>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</si>
  <si>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</si>
  <si>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</si>
  <si>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</si>
  <si>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</si>
  <si>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</si>
  <si>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</si>
  <si>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</si>
  <si>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</si>
  <si>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</si>
  <si>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</si>
  <si>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</si>
  <si>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</si>
  <si>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</si>
  <si>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</si>
  <si>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</si>
  <si>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</si>
  <si>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</si>
  <si>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</si>
  <si>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</si>
  <si>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</si>
  <si>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</si>
  <si>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</si>
  <si>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</si>
  <si>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</si>
  <si>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</si>
  <si>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</si>
  <si>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</si>
  <si>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</si>
  <si>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</si>
  <si>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</si>
  <si>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</si>
  <si>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</si>
  <si>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</si>
  <si>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</si>
  <si>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</si>
  <si>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</si>
  <si>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</si>
  <si>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</si>
  <si>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</si>
  <si>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</si>
  <si>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</si>
  <si>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</si>
  <si>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</si>
  <si>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</si>
  <si>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</si>
  <si>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</si>
  <si>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</si>
  <si>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</si>
  <si>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</si>
  <si>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</si>
  <si>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</si>
  <si>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</si>
  <si>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</si>
  <si>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</si>
  <si>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</si>
  <si>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</si>
  <si>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</si>
  <si>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</si>
  <si>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</si>
  <si>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</si>
  <si>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</si>
  <si>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</si>
  <si>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</si>
  <si>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</si>
  <si>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</si>
  <si>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</si>
  <si>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</si>
  <si>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</si>
  <si>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</si>
  <si>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</si>
  <si>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</si>
  <si>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</si>
  <si>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</si>
  <si>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</si>
  <si>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</si>
  <si>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</si>
  <si>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</si>
  <si>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</si>
  <si>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</si>
  <si>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</si>
  <si>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</si>
  <si>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</si>
  <si>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</si>
  <si>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</si>
  <si>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</si>
  <si>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</si>
  <si>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</si>
  <si>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</si>
  <si>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</si>
  <si>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</si>
  <si>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</si>
  <si>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</si>
  <si>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</si>
  <si>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</si>
  <si>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</si>
  <si>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</si>
  <si>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</si>
  <si>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</si>
  <si>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</si>
  <si>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</si>
  <si>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</si>
  <si>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</si>
  <si>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</si>
  <si>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</si>
  <si>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</si>
  <si>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</si>
  <si>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</si>
  <si>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</si>
  <si>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</si>
  <si>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</si>
  <si>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</si>
  <si>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</si>
  <si>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</si>
  <si>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</si>
  <si>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</si>
  <si>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</si>
  <si>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</si>
  <si>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</si>
  <si>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</si>
  <si>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</si>
  <si>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</si>
  <si>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</si>
  <si>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</si>
  <si>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</si>
  <si>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</si>
  <si>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</si>
  <si>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</si>
  <si>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</si>
  <si>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</si>
  <si>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</si>
  <si>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</si>
  <si>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</si>
  <si>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</si>
  <si>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</si>
  <si>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</si>
  <si>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</si>
  <si>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</si>
  <si>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</si>
  <si>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</si>
  <si>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</si>
  <si>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</si>
  <si>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</si>
  <si>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</si>
  <si>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</si>
  <si>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</si>
  <si>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</si>
  <si>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</si>
  <si>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</si>
  <si>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</si>
  <si>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</si>
  <si>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</si>
  <si>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</si>
  <si>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</si>
  <si>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</si>
  <si>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</si>
  <si>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</si>
  <si>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</si>
  <si>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</si>
  <si>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</si>
  <si>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</si>
  <si>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</si>
  <si>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</si>
  <si>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</si>
  <si>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</si>
  <si>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</si>
  <si>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</si>
  <si>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</si>
  <si>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</si>
  <si>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</si>
  <si>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</si>
  <si>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</si>
  <si>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</si>
  <si>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</si>
  <si>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</si>
  <si>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</si>
  <si>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</si>
  <si>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</si>
  <si>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</si>
  <si>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</si>
  <si>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</si>
  <si>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</si>
  <si>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</si>
  <si>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</si>
  <si>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</si>
  <si>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</si>
  <si>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</si>
  <si>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</si>
  <si>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</si>
  <si>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</si>
  <si>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</si>
  <si>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</si>
  <si>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</si>
  <si>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</si>
  <si>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</si>
  <si>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</si>
  <si>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</si>
  <si>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</si>
  <si>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</si>
  <si>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</si>
  <si>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</si>
  <si>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</si>
  <si>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</si>
  <si>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</si>
  <si>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</si>
  <si>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</si>
  <si>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</si>
  <si>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</si>
  <si>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</si>
  <si>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</si>
  <si>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</si>
  <si>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</si>
  <si>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</si>
  <si>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</si>
  <si>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</si>
  <si>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</si>
  <si>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</si>
  <si>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</si>
  <si>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</si>
  <si>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</si>
  <si>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</si>
  <si>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</si>
  <si>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</si>
  <si>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</si>
  <si>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</si>
  <si>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</si>
  <si>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</si>
  <si>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</si>
  <si>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</si>
  <si>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</si>
  <si>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</si>
  <si>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</si>
  <si>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</si>
  <si>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</si>
  <si>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</si>
  <si>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</si>
  <si>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</si>
  <si>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</si>
  <si>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</si>
  <si>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</si>
  <si>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</si>
  <si>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</si>
  <si>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</si>
  <si>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</si>
  <si>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</si>
  <si>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</si>
  <si>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</si>
  <si>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</si>
  <si>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</si>
  <si>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</si>
  <si>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</si>
  <si>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</si>
  <si>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</si>
  <si>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</si>
  <si>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</si>
  <si>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</si>
  <si>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</si>
  <si>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</si>
  <si>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</si>
  <si>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</si>
  <si>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</si>
  <si>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</si>
  <si>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</si>
  <si>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</si>
  <si>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</si>
  <si>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</si>
  <si>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</si>
  <si>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</si>
  <si>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</si>
  <si>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</si>
  <si>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</si>
  <si>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</si>
  <si>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</si>
  <si>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</si>
  <si>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</si>
  <si>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</si>
  <si>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</si>
  <si>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</si>
  <si>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</si>
  <si>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</si>
  <si>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</si>
  <si>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</si>
  <si>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</si>
  <si>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</si>
  <si>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</si>
  <si>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</si>
  <si>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</si>
  <si>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</si>
  <si>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</si>
  <si>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</si>
  <si>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</si>
  <si>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</si>
  <si>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</si>
  <si>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</si>
  <si>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</si>
  <si>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</si>
  <si>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</si>
  <si>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</si>
  <si>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</si>
  <si>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</si>
  <si>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</si>
  <si>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</si>
  <si>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</si>
  <si>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</si>
  <si>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</si>
  <si>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</si>
  <si>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</si>
  <si>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</si>
  <si>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</si>
  <si>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</si>
  <si>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</si>
  <si>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</si>
  <si>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</si>
  <si>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</si>
  <si>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</si>
  <si>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</si>
  <si>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</si>
  <si>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</si>
  <si>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</si>
  <si>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</si>
  <si>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</si>
  <si>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</si>
  <si>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</si>
  <si>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</si>
  <si>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</si>
  <si>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</si>
  <si>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</si>
  <si>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</si>
  <si>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</si>
  <si>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</si>
  <si>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</si>
  <si>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</si>
  <si>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</si>
  <si>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</si>
  <si>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</si>
  <si>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</si>
  <si>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</si>
  <si>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</si>
  <si>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</si>
  <si>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</si>
  <si>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</si>
  <si>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</si>
  <si>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</si>
  <si>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</si>
  <si>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</si>
  <si>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</si>
  <si>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</si>
  <si>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</si>
  <si>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</si>
  <si>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</si>
  <si>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</si>
  <si>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</si>
  <si>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</si>
  <si>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</si>
  <si>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</si>
  <si>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</si>
  <si>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</si>
  <si>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</si>
  <si>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</si>
  <si>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</si>
  <si>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</si>
  <si>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</si>
  <si>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</si>
  <si>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</si>
  <si>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</si>
  <si>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</si>
  <si>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</si>
  <si>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</si>
  <si>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</si>
  <si>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</si>
  <si>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</si>
  <si>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</si>
  <si>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</si>
  <si>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</si>
  <si>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</si>
  <si>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</si>
  <si>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</si>
  <si>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</si>
  <si>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</si>
  <si>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</si>
  <si>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</si>
  <si>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</si>
  <si>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</si>
  <si>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</si>
  <si>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</si>
  <si>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</si>
  <si>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</si>
  <si>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</si>
  <si>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</si>
  <si>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</si>
  <si>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</si>
  <si>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</si>
  <si>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</si>
  <si>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</si>
  <si>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</si>
  <si>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</si>
  <si>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</si>
  <si>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</si>
  <si>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</si>
  <si>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</si>
  <si>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</si>
  <si>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</si>
  <si>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</si>
  <si>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</si>
  <si>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</si>
  <si>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</si>
  <si>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</si>
  <si>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</si>
  <si>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</si>
  <si>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</si>
  <si>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</si>
  <si>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</si>
  <si>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</si>
  <si>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</si>
  <si>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</si>
  <si>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</si>
  <si>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</si>
  <si>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</si>
  <si>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</si>
  <si>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</si>
  <si>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</si>
  <si>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</si>
  <si>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</si>
  <si>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</si>
  <si>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</si>
  <si>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</si>
  <si>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</si>
  <si>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</si>
  <si>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</si>
  <si>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</si>
  <si>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</si>
  <si>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</si>
  <si>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</si>
  <si>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</si>
  <si>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</si>
  <si>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</si>
  <si>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</si>
  <si>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</si>
  <si>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</si>
  <si>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</si>
  <si>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</si>
  <si>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</si>
  <si>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</si>
  <si>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</si>
  <si>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</si>
  <si>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</si>
  <si>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</si>
  <si>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</si>
  <si>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</si>
  <si>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</si>
  <si>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</si>
  <si>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</si>
  <si>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</si>
  <si>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</si>
  <si>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</si>
  <si>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</si>
  <si>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</si>
  <si>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</si>
  <si>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</si>
  <si>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</si>
  <si>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</si>
  <si>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</si>
  <si>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</si>
  <si>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</si>
  <si>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</si>
  <si>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</si>
  <si>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</si>
  <si>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</si>
  <si>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</si>
  <si>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</si>
  <si>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</si>
  <si>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</si>
  <si>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</si>
  <si>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</si>
  <si>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</si>
  <si>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</si>
  <si>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</si>
  <si>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</si>
  <si>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</si>
  <si>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</si>
  <si>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</si>
  <si>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</si>
  <si>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</si>
  <si>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</si>
  <si>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</si>
  <si>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</si>
  <si>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</si>
  <si>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</si>
  <si>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</si>
  <si>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</si>
  <si>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</si>
  <si>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</si>
  <si>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</si>
  <si>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</si>
  <si>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</si>
  <si>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</si>
  <si>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</si>
  <si>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</si>
  <si>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</si>
  <si>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</si>
  <si>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</si>
  <si>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</si>
  <si>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</si>
  <si>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</si>
  <si>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</si>
  <si>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</si>
  <si>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</si>
  <si>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</si>
  <si>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</si>
  <si>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</si>
  <si>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</si>
  <si>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</si>
  <si>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</si>
  <si>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</si>
  <si>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</si>
  <si>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</si>
  <si>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</si>
  <si>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</si>
  <si>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</si>
  <si>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</si>
  <si>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</si>
  <si>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</si>
  <si>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</si>
  <si>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</si>
  <si>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</si>
  <si>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</si>
  <si>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</si>
  <si>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</si>
  <si>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</si>
  <si>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</si>
  <si>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</si>
  <si>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</si>
  <si>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</si>
  <si>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</si>
  <si>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</si>
  <si>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</si>
  <si>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</si>
  <si>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</si>
  <si>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</si>
  <si>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</si>
  <si>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</si>
  <si>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</si>
  <si>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</si>
  <si>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</si>
  <si>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</si>
  <si>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</si>
  <si>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</si>
  <si>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</si>
  <si>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</si>
  <si>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</si>
  <si>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</si>
  <si>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</si>
  <si>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</si>
  <si>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</si>
  <si>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</si>
  <si>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</si>
  <si>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</si>
  <si>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</si>
  <si>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</si>
  <si>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</si>
  <si>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</si>
  <si>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</si>
  <si>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</si>
  <si>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</si>
  <si>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</si>
  <si>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</si>
  <si>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</si>
  <si>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</si>
  <si>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</si>
  <si>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</si>
  <si>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</si>
  <si>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</si>
  <si>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</si>
  <si>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</si>
  <si>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</si>
  <si>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</si>
  <si>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</si>
  <si>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</si>
  <si>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</si>
  <si>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</si>
  <si>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</si>
  <si>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</si>
  <si>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</si>
  <si>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</si>
  <si>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</si>
  <si>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</si>
  <si>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</si>
  <si>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</si>
  <si>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</si>
  <si>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</si>
  <si>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</si>
  <si>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</si>
  <si>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</si>
  <si>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</si>
  <si>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</si>
  <si>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</si>
  <si>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</si>
  <si>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</si>
  <si>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</si>
  <si>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</si>
  <si>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</si>
  <si>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</si>
  <si>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</si>
  <si>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</si>
  <si>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</si>
  <si>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</si>
  <si>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</si>
  <si>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</si>
  <si>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</si>
  <si>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</si>
  <si>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</si>
  <si>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</si>
  <si>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</si>
  <si>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</si>
  <si>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</si>
  <si>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</si>
  <si>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</si>
  <si>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</si>
  <si>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</si>
  <si>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</si>
  <si>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</si>
  <si>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</si>
  <si>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</si>
  <si>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</si>
  <si>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</si>
  <si>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</si>
  <si>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</si>
  <si>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</si>
  <si>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</si>
  <si>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</si>
  <si>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</si>
  <si>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</si>
  <si>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</si>
  <si>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</si>
  <si>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</si>
  <si>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</si>
  <si>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</si>
  <si>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</si>
  <si>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</si>
  <si>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</si>
  <si>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</si>
  <si>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</si>
  <si>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</si>
  <si>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</si>
  <si>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</si>
  <si>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</si>
  <si>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</si>
  <si>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</si>
  <si>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</si>
  <si>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</si>
  <si>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</si>
  <si>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</si>
  <si>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</si>
  <si>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</si>
  <si>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</si>
  <si>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</si>
  <si>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</si>
  <si>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</si>
  <si>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</si>
  <si>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</si>
  <si>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</si>
  <si>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</si>
  <si>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</si>
  <si>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</si>
  <si>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</si>
  <si>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</si>
  <si>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</si>
  <si>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</si>
  <si>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</si>
  <si>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</si>
  <si>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</si>
  <si>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</si>
  <si>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</si>
  <si>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</si>
  <si>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</si>
  <si>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</si>
  <si>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</si>
  <si>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</si>
  <si>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</si>
  <si>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</si>
  <si>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</si>
  <si>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</si>
  <si>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</si>
  <si>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</si>
  <si>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</si>
  <si>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</si>
  <si>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</si>
  <si>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</si>
  <si>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</si>
  <si>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</si>
  <si>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</si>
  <si>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</si>
  <si>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</si>
  <si>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</si>
  <si>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</si>
  <si>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</si>
  <si>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</si>
  <si>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</si>
  <si>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</si>
  <si>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</si>
  <si>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</si>
  <si>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</si>
  <si>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</si>
  <si>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</si>
  <si>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</si>
  <si>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</si>
  <si>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</si>
  <si>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</si>
  <si>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</si>
  <si>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</si>
  <si>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</si>
  <si>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</si>
  <si>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</si>
  <si>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</si>
  <si>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</si>
  <si>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</si>
  <si>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</si>
  <si>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</si>
  <si>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</si>
  <si>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</si>
  <si>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</si>
  <si>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</si>
  <si>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</si>
  <si>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</si>
  <si>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</si>
  <si>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</si>
  <si>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</si>
  <si>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</si>
  <si>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</si>
  <si>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</si>
  <si>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</si>
  <si>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</si>
  <si>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</si>
  <si>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</si>
  <si>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</si>
  <si>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</si>
  <si>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</si>
  <si>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</si>
  <si>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</si>
  <si>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</si>
  <si>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</si>
  <si>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</si>
  <si>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</si>
  <si>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</si>
  <si>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</si>
  <si>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</si>
  <si>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</si>
  <si>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</si>
  <si>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</si>
  <si>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</si>
  <si>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</si>
  <si>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</si>
  <si>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</si>
  <si>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</si>
  <si>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</si>
  <si>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</si>
  <si>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</si>
  <si>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</si>
  <si>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</si>
  <si>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</si>
  <si>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</si>
  <si>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</si>
  <si>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</si>
  <si>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</si>
  <si>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</si>
  <si>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</si>
  <si>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</si>
  <si>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</si>
  <si>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</si>
  <si>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</si>
  <si>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</si>
  <si>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</si>
  <si>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</si>
  <si>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</si>
  <si>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</si>
  <si>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</si>
  <si>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</si>
  <si>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</si>
  <si>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</si>
  <si>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</si>
  <si>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</si>
  <si>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</si>
  <si>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</si>
  <si>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</si>
  <si>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</si>
  <si>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</si>
  <si>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</si>
  <si>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</si>
  <si>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</si>
  <si>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</si>
  <si>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</si>
  <si>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</si>
  <si>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</si>
  <si>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</si>
  <si>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</si>
  <si>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</si>
  <si>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</si>
  <si>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</si>
  <si>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</si>
  <si>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</si>
  <si>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</si>
  <si>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</si>
  <si>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</si>
  <si>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</si>
  <si>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</si>
  <si>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</si>
  <si>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</si>
  <si>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</si>
  <si>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</si>
  <si>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</si>
  <si>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</si>
  <si>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</si>
  <si>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</si>
  <si>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</si>
  <si>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</si>
  <si>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</si>
  <si>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</si>
  <si>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</si>
  <si>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</si>
  <si>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</si>
  <si>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</si>
  <si>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</si>
  <si>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</si>
  <si>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</si>
  <si>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</si>
  <si>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</si>
  <si>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</si>
  <si>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</si>
  <si>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</si>
  <si>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</si>
  <si>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</si>
  <si>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</si>
  <si>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</si>
  <si>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</si>
  <si>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</si>
  <si>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</si>
  <si>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</si>
  <si>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</si>
  <si>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</si>
  <si>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</si>
  <si>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</si>
  <si>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</si>
  <si>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</si>
  <si>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</si>
  <si>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</si>
  <si>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</si>
  <si>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</si>
  <si>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</si>
  <si>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</si>
  <si>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</si>
  <si>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</si>
  <si>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</si>
  <si>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</si>
  <si>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</si>
  <si>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</si>
  <si>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</si>
  <si>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</si>
  <si>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</si>
  <si>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</si>
  <si>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</si>
  <si>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</si>
  <si>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</si>
  <si>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</si>
  <si>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</si>
  <si>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</si>
  <si>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</si>
  <si>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</si>
  <si>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</si>
  <si>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</si>
  <si>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</si>
  <si>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</si>
  <si>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</si>
  <si>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</si>
  <si>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</si>
  <si>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</si>
  <si>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</si>
  <si>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</si>
  <si>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</si>
  <si>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</si>
  <si>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</si>
  <si>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</si>
  <si>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</si>
  <si>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</si>
  <si>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</si>
  <si>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</si>
  <si>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</si>
  <si>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</si>
  <si>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</si>
  <si>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</si>
  <si>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</si>
  <si>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</si>
  <si>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</si>
  <si>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</si>
  <si>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</si>
  <si>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</si>
  <si>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</si>
  <si>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</si>
  <si>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</si>
  <si>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</si>
  <si>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</si>
  <si>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</si>
  <si>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</si>
  <si>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</si>
  <si>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</si>
  <si>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</si>
  <si>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</si>
  <si>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</si>
  <si>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</si>
  <si>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</si>
  <si>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</si>
  <si>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</si>
  <si>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</si>
  <si>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</si>
  <si>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</si>
  <si>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</si>
  <si>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</si>
  <si>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</si>
  <si>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</si>
  <si>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</si>
  <si>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</si>
  <si>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</si>
  <si>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</si>
  <si>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</si>
  <si>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</si>
  <si>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</si>
  <si>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</si>
  <si>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</si>
  <si>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</si>
  <si>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</si>
  <si>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</si>
  <si>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</si>
  <si>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</si>
  <si>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</si>
  <si>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</si>
  <si>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</si>
  <si>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</si>
  <si>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</si>
  <si>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</si>
  <si>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</si>
  <si>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</si>
  <si>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</si>
  <si>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</si>
  <si>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</si>
  <si>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</si>
  <si>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</si>
  <si>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</si>
  <si>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</si>
  <si>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</si>
  <si>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</si>
  <si>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</si>
  <si>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</si>
  <si>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</si>
  <si>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</si>
  <si>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</si>
  <si>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</si>
  <si>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</si>
  <si>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</si>
  <si>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</si>
  <si>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</si>
  <si>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</si>
  <si>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</si>
  <si>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</si>
  <si>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</si>
  <si>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</si>
  <si>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</si>
  <si>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</si>
  <si>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</si>
  <si>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</si>
  <si>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</si>
  <si>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</si>
  <si>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</si>
  <si>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</si>
  <si>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</si>
  <si>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</si>
  <si>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</si>
  <si>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</si>
  <si>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</si>
  <si>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</si>
  <si>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</si>
  <si>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</si>
  <si>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</si>
  <si>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</si>
  <si>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</si>
  <si>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</si>
  <si>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</si>
  <si>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</si>
  <si>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</si>
  <si>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</si>
  <si>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</si>
  <si>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</si>
  <si>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</si>
  <si>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</si>
  <si>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</si>
  <si>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</si>
  <si>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</si>
  <si>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</si>
  <si>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</si>
  <si>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</si>
  <si>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</si>
  <si>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</si>
  <si>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</si>
  <si>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</si>
  <si>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</si>
  <si>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</si>
  <si>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</si>
  <si>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</si>
  <si>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</si>
  <si>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</si>
  <si>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</si>
  <si>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</si>
  <si>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</si>
  <si>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</si>
  <si>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</si>
  <si>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</si>
  <si>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</si>
  <si>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</si>
  <si>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</si>
  <si>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</si>
  <si>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</si>
  <si>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</si>
  <si>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</si>
  <si>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</si>
  <si>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</si>
  <si>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</si>
  <si>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</si>
  <si>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</si>
  <si>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</si>
  <si>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</si>
  <si>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</si>
  <si>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</si>
  <si>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</si>
  <si>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</si>
  <si>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</si>
  <si>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</si>
  <si>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</si>
  <si>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</si>
  <si>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</si>
  <si>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</si>
  <si>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</si>
  <si>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</si>
  <si>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</si>
  <si>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</si>
  <si>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</si>
  <si>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</si>
  <si>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</si>
  <si>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</si>
  <si>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</si>
  <si>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</si>
  <si>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</si>
  <si>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</si>
  <si>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</si>
  <si>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</si>
  <si>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</si>
  <si>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</si>
  <si>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</si>
  <si>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</si>
  <si>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</si>
  <si>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</si>
  <si>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</si>
  <si>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</si>
  <si>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</si>
  <si>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</si>
  <si>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</si>
  <si>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</si>
  <si>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</si>
  <si>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</si>
  <si>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</si>
  <si>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</si>
  <si>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</si>
  <si>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</si>
  <si>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</si>
  <si>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</si>
  <si>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</si>
  <si>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</si>
  <si>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</si>
  <si>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</si>
  <si>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</si>
  <si>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</si>
  <si>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</si>
  <si>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</si>
  <si>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</si>
  <si>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</si>
  <si>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</si>
  <si>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</si>
  <si>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</si>
  <si>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</si>
  <si>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</si>
  <si>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</si>
  <si>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</si>
  <si>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</si>
  <si>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</si>
  <si>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</si>
  <si>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</si>
  <si>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</si>
  <si>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</si>
  <si>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</si>
  <si>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</si>
  <si>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</si>
  <si>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</si>
  <si>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</si>
  <si>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</si>
  <si>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</si>
  <si>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</si>
  <si>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</si>
  <si>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</si>
  <si>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</si>
  <si>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</si>
  <si>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</si>
  <si>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</si>
  <si>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</si>
  <si>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</si>
  <si>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</si>
  <si>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</si>
  <si>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</si>
  <si>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</si>
  <si>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</si>
  <si>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</si>
  <si>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</si>
  <si>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</si>
  <si>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</si>
  <si>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</si>
  <si>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</si>
  <si>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</si>
  <si>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</si>
  <si>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</si>
  <si>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</si>
  <si>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</si>
  <si>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</si>
  <si>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</si>
  <si>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</si>
  <si>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</si>
  <si>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</si>
  <si>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</si>
  <si>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</si>
  <si>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</si>
  <si>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</si>
  <si>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</si>
  <si>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</si>
  <si>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</si>
  <si>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</si>
  <si>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</si>
  <si>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</si>
  <si>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</si>
  <si>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</si>
  <si>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</si>
  <si>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</si>
  <si>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</si>
  <si>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</si>
  <si>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</si>
  <si>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</si>
  <si>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</si>
  <si>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</si>
  <si>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</si>
  <si>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</si>
  <si>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</si>
  <si>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</si>
  <si>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</si>
  <si>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</si>
  <si>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</si>
  <si>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</si>
  <si>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</si>
  <si>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</si>
  <si>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</si>
  <si>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</si>
  <si>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</si>
  <si>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</si>
  <si>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</si>
  <si>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</si>
  <si>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</si>
  <si>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</si>
  <si>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</si>
  <si>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</si>
  <si>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</si>
  <si>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</si>
  <si>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</si>
  <si>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</si>
  <si>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</si>
  <si>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</si>
  <si>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</si>
  <si>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</si>
  <si>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</si>
  <si>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</si>
  <si>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</si>
  <si>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</si>
  <si>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</si>
  <si>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</si>
  <si>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</si>
  <si>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</si>
  <si>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</si>
  <si>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</si>
  <si>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</si>
  <si>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</si>
  <si>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</si>
  <si>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</si>
  <si>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</si>
  <si>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</si>
  <si>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</si>
  <si>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</si>
  <si>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</si>
  <si>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</si>
  <si>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</si>
  <si>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</si>
  <si>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</si>
  <si>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</si>
  <si>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</si>
  <si>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</si>
  <si>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</si>
  <si>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</si>
  <si>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</si>
  <si>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</si>
  <si>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</si>
  <si>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</si>
  <si>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</si>
  <si>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</si>
  <si>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</si>
  <si>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</si>
  <si>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</si>
  <si>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</si>
  <si>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</si>
  <si>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</si>
  <si>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</si>
  <si>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</si>
  <si>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</si>
  <si>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</si>
  <si>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</si>
  <si>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</si>
  <si>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</si>
  <si>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</si>
  <si>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</si>
  <si>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</si>
  <si>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</si>
  <si>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</si>
  <si>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</si>
  <si>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</si>
  <si>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</si>
  <si>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</si>
  <si>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</si>
  <si>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</si>
  <si>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</si>
  <si>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</si>
  <si>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</si>
  <si>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</si>
  <si>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</si>
  <si>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</si>
  <si>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</si>
  <si>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</si>
  <si>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</si>
  <si>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</si>
  <si>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</si>
  <si>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</si>
  <si>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</si>
  <si>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</si>
  <si>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</si>
  <si>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</si>
  <si>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</si>
  <si>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</si>
  <si>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</si>
  <si>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</si>
  <si>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</si>
  <si>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</si>
  <si>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</si>
  <si>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</si>
  <si>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</si>
  <si>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</si>
  <si>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</si>
  <si>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</si>
  <si>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</si>
  <si>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</si>
  <si>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</si>
  <si>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</si>
  <si>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</si>
  <si>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</si>
  <si>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</si>
  <si>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</si>
  <si>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</si>
  <si>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</si>
  <si>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</si>
  <si>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</si>
  <si>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</si>
  <si>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</si>
  <si>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</si>
  <si>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</si>
  <si>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</si>
  <si>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</si>
  <si>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</si>
  <si>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</si>
  <si>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</si>
  <si>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</si>
  <si>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</si>
  <si>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</si>
  <si>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</si>
  <si>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</si>
  <si>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</si>
  <si>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</si>
  <si>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</si>
  <si>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</si>
  <si>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</si>
  <si>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</si>
  <si>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</si>
  <si>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</si>
  <si>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</si>
  <si>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</si>
  <si>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</si>
  <si>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</si>
  <si>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</si>
  <si>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</si>
  <si>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</si>
  <si>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</si>
  <si>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</si>
  <si>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</si>
  <si>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</si>
  <si>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</si>
  <si>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</si>
  <si>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</si>
  <si>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</si>
  <si>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</si>
  <si>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</si>
  <si>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</si>
  <si>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</si>
  <si>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</si>
  <si>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</si>
  <si>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</si>
  <si>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</si>
  <si>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</si>
  <si>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</si>
  <si>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</si>
  <si>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</si>
  <si>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</si>
  <si>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</si>
  <si>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</si>
  <si>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</si>
  <si>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</si>
  <si>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</si>
  <si>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</si>
  <si>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</si>
  <si>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</si>
  <si>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</si>
  <si>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</si>
  <si>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</si>
  <si>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</si>
  <si>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</si>
  <si>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</si>
  <si>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</si>
  <si>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</si>
  <si>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</si>
  <si>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</si>
  <si>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</si>
  <si>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</si>
  <si>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</si>
  <si>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</si>
  <si>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</si>
  <si>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</si>
  <si>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</si>
  <si>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</si>
  <si>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</si>
  <si>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</si>
  <si>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</si>
  <si>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</si>
  <si>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</si>
  <si>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</si>
  <si>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</si>
  <si>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</si>
  <si>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</si>
  <si>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</si>
  <si>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</si>
  <si>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</si>
  <si>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</si>
  <si>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</si>
  <si>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</si>
  <si>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</si>
  <si>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</si>
  <si>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</si>
  <si>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</si>
  <si>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</si>
  <si>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</si>
  <si>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</si>
  <si>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</si>
  <si>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</si>
  <si>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</si>
  <si>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</si>
  <si>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</si>
  <si>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</si>
  <si>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</si>
  <si>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</si>
  <si>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</si>
  <si>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</si>
  <si>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</si>
  <si>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</si>
  <si>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</si>
  <si>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</si>
  <si>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</si>
  <si>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</si>
  <si>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</si>
  <si>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</si>
  <si>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</si>
  <si>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</si>
  <si>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</si>
  <si>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</si>
  <si>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</si>
  <si>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</si>
  <si>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</si>
  <si>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</si>
  <si>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</si>
  <si>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</si>
  <si>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</si>
  <si>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</si>
  <si>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</si>
  <si>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</si>
  <si>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</si>
  <si>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</si>
  <si>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</si>
  <si>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</si>
  <si>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</si>
  <si>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</si>
  <si>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</si>
  <si>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</si>
  <si>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</si>
  <si>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</si>
  <si>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</si>
  <si>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</si>
  <si>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</si>
  <si>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</si>
  <si>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</si>
  <si>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</si>
  <si>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</si>
  <si>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</si>
  <si>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</si>
  <si>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</si>
  <si>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</si>
  <si>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</si>
  <si>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</si>
  <si>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</si>
  <si>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</si>
  <si>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</si>
  <si>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</si>
  <si>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</si>
  <si>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</si>
  <si>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</si>
  <si>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</si>
  <si>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</si>
  <si>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</si>
  <si>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</si>
  <si>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</si>
  <si>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</si>
  <si>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</si>
  <si>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</si>
  <si>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</si>
  <si>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</si>
  <si>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</si>
  <si>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</si>
  <si>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</si>
  <si>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</si>
  <si>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</si>
  <si>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</si>
  <si>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</si>
  <si>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</si>
  <si>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</si>
  <si>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</si>
  <si>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</si>
  <si>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</si>
  <si>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</si>
  <si>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</si>
  <si>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</si>
  <si>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</si>
  <si>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</si>
  <si>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</si>
  <si>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</si>
  <si>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</si>
  <si>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</si>
  <si>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</si>
  <si>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</si>
  <si>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</si>
  <si>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</si>
  <si>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</si>
  <si>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</si>
  <si>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</si>
  <si>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</si>
  <si>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</si>
  <si>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</si>
  <si>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</si>
  <si>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</si>
  <si>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</si>
  <si>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</si>
  <si>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</si>
  <si>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</si>
  <si>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</si>
  <si>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</si>
  <si>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</si>
  <si>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</si>
  <si>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</si>
  <si>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</si>
  <si>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</si>
  <si>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</si>
  <si>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</si>
  <si>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</si>
  <si>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</si>
  <si>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</si>
  <si>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</si>
  <si>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</si>
  <si>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</si>
  <si>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</si>
  <si>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</si>
  <si>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</si>
  <si>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</si>
  <si>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</si>
  <si>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</si>
  <si>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</si>
  <si>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</si>
  <si>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</si>
  <si>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</si>
  <si>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</si>
  <si>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</si>
  <si>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</si>
  <si>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</si>
  <si>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</si>
  <si>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</si>
  <si>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</si>
  <si>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</si>
  <si>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</si>
  <si>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</si>
  <si>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</si>
  <si>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</si>
  <si>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</si>
  <si>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</si>
  <si>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</si>
  <si>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</si>
  <si>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</si>
  <si>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</si>
  <si>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</si>
  <si>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</si>
  <si>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</si>
  <si>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</si>
  <si>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</si>
  <si>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</si>
  <si>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</si>
  <si>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</si>
  <si>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</si>
  <si>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</si>
  <si>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</si>
  <si>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</si>
  <si>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</si>
  <si>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</si>
  <si>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</si>
  <si>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</si>
  <si>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</si>
  <si>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</si>
  <si>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</si>
  <si>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</si>
  <si>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</si>
  <si>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</si>
  <si>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</si>
  <si>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</si>
  <si>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</si>
  <si>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</si>
  <si>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</si>
  <si>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</si>
  <si>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</si>
  <si>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</si>
  <si>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</si>
  <si>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</si>
  <si>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</si>
  <si>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</si>
  <si>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</si>
  <si>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</si>
  <si>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</si>
  <si>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</si>
  <si>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</si>
  <si>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</si>
  <si>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</si>
  <si>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</si>
  <si>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</si>
  <si>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</si>
  <si>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</si>
  <si>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</si>
  <si>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</si>
  <si>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</si>
  <si>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</si>
  <si>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</si>
  <si>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</si>
  <si>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</si>
  <si>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</si>
  <si>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</si>
  <si>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</si>
  <si>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</si>
  <si>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</si>
  <si>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</si>
  <si>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</si>
  <si>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</si>
  <si>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</si>
  <si>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</si>
  <si>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</si>
  <si>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</si>
  <si>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</si>
  <si>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</si>
  <si>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</si>
  <si>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</si>
  <si>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</si>
  <si>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</si>
  <si>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</si>
  <si>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</si>
  <si>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</si>
  <si>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</si>
  <si>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</si>
  <si>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</si>
  <si>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</si>
  <si>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</si>
  <si>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</si>
  <si>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</si>
  <si>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</si>
  <si>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</si>
  <si>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</si>
  <si>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</si>
  <si>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</si>
  <si>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</si>
  <si>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</si>
  <si>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</si>
  <si>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</si>
  <si>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</si>
  <si>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</si>
  <si>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</si>
  <si>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</si>
  <si>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</si>
  <si>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</si>
  <si>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</si>
  <si>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</si>
  <si>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</si>
  <si>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</si>
  <si>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</si>
  <si>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</si>
  <si>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</si>
  <si>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</si>
  <si>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</si>
  <si>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</si>
  <si>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</si>
  <si>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</si>
  <si>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</si>
  <si>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</si>
  <si>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</si>
  <si>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</si>
  <si>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</si>
  <si>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</si>
  <si>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</si>
  <si>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</si>
  <si>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</si>
  <si>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</si>
  <si>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</si>
  <si>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</si>
  <si>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</si>
  <si>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</si>
  <si>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</si>
  <si>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</si>
  <si>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</si>
  <si>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</si>
  <si>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</si>
  <si>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</si>
  <si>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</si>
  <si>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</si>
  <si>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</si>
  <si>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</si>
  <si>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</si>
  <si>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</si>
  <si>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</si>
  <si>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</si>
  <si>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</si>
  <si>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</si>
  <si>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</si>
  <si>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</si>
  <si>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</si>
  <si>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</si>
  <si>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</si>
  <si>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</si>
  <si>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</si>
  <si>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</si>
  <si>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</si>
  <si>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</si>
  <si>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</si>
  <si>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</si>
  <si>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</si>
  <si>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</si>
  <si>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</si>
  <si>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</si>
  <si>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</si>
  <si>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</si>
  <si>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</si>
  <si>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</si>
  <si>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</si>
  <si>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</si>
  <si>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</si>
  <si>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</si>
  <si>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</si>
  <si>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</si>
  <si>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</si>
  <si>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</si>
  <si>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</si>
  <si>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</si>
  <si>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</si>
  <si>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</si>
  <si>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</si>
  <si>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</si>
  <si>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</si>
  <si>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</si>
  <si>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</si>
  <si>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</si>
  <si>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</si>
  <si>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</si>
  <si>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</si>
  <si>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</si>
  <si>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</si>
  <si>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</si>
  <si>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</si>
  <si>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</si>
  <si>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</si>
  <si>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</si>
  <si>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</si>
  <si>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</si>
  <si>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</si>
  <si>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</si>
  <si>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</si>
  <si>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</si>
  <si>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</si>
  <si>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</si>
  <si>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</si>
  <si>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</si>
  <si>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</si>
  <si>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</si>
  <si>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</si>
  <si>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</si>
  <si>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</si>
  <si>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</si>
  <si>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</si>
  <si>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</si>
  <si>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</si>
  <si>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</si>
  <si>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</si>
  <si>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</si>
  <si>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</si>
  <si>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</si>
  <si>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</si>
  <si>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</si>
  <si>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</si>
  <si>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</si>
  <si>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</si>
  <si>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</si>
  <si>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</si>
  <si>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</si>
  <si>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</si>
  <si>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</si>
  <si>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</si>
  <si>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</si>
  <si>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</si>
  <si>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</si>
  <si>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</si>
  <si>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</si>
  <si>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</si>
  <si>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</si>
  <si>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</si>
  <si>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</si>
  <si>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</si>
  <si>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</si>
  <si>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</si>
  <si>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</si>
  <si>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</si>
  <si>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</si>
  <si>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</si>
  <si>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</si>
  <si>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</si>
  <si>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</si>
  <si>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</si>
  <si>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</si>
  <si>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</si>
  <si>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</si>
  <si>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</si>
  <si>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</si>
  <si>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</si>
  <si>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</si>
  <si>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</si>
  <si>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</si>
  <si>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</si>
  <si>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</si>
  <si>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</si>
  <si>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</si>
  <si>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</si>
  <si>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</si>
  <si>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</si>
  <si>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</si>
  <si>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</si>
  <si>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</si>
  <si>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</si>
  <si>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</si>
  <si>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</si>
  <si>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</si>
  <si>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</si>
  <si>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</si>
  <si>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</si>
  <si>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</si>
  <si>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</si>
  <si>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</si>
  <si>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</si>
  <si>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</si>
  <si>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</si>
  <si>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</si>
  <si>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</si>
  <si>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</si>
  <si>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</si>
  <si>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</si>
  <si>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</si>
  <si>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</si>
  <si>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</si>
  <si>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</si>
  <si>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</si>
  <si>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</si>
  <si>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</si>
  <si>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</si>
  <si>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</si>
  <si>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</si>
  <si>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</si>
  <si>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</si>
  <si>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</si>
  <si>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</si>
  <si>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</si>
  <si>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</si>
  <si>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</si>
  <si>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</si>
  <si>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</si>
  <si>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</si>
  <si>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</si>
  <si>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</si>
  <si>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</si>
  <si>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</si>
  <si>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</si>
  <si>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</si>
  <si>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</si>
  <si>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</si>
  <si>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</si>
  <si>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</si>
  <si>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</si>
  <si>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</si>
  <si>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</si>
  <si>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</si>
  <si>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</si>
  <si>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</si>
  <si>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</si>
  <si>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</si>
  <si>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</si>
  <si>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</si>
  <si>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</si>
  <si>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</si>
  <si>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</si>
  <si>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</si>
  <si>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</si>
  <si>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</si>
  <si>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</si>
  <si>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</si>
  <si>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</si>
  <si>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</si>
  <si>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</si>
  <si>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</si>
  <si>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</si>
  <si>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</si>
  <si>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</si>
  <si>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</si>
  <si>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</si>
  <si>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</si>
  <si>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</si>
  <si>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</si>
  <si>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</si>
  <si>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</si>
  <si>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</si>
  <si>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</si>
  <si>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</si>
  <si>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</si>
  <si>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</si>
  <si>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</si>
  <si>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</si>
  <si>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</si>
  <si>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</si>
  <si>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</si>
  <si>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</si>
  <si>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</si>
  <si>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</si>
  <si>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</si>
  <si>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</si>
  <si>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</si>
  <si>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</si>
  <si>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</si>
  <si>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</si>
  <si>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</si>
  <si>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</si>
  <si>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</si>
  <si>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</si>
  <si>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</si>
  <si>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</si>
  <si>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</si>
  <si>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</si>
  <si>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</si>
  <si>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</si>
  <si>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</si>
  <si>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</si>
  <si>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</si>
  <si>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</si>
  <si>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</si>
  <si>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</si>
  <si>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</si>
  <si>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</si>
  <si>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</si>
  <si>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</si>
  <si>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</si>
  <si>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</si>
  <si>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</si>
  <si>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</si>
  <si>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</si>
  <si>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</si>
  <si>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</si>
  <si>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</si>
  <si>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</si>
  <si>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</si>
  <si>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</si>
  <si>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</si>
  <si>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</si>
  <si>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</si>
  <si>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</si>
  <si>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</si>
  <si>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</si>
  <si>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</si>
  <si>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</si>
  <si>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</si>
  <si>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</si>
  <si>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</si>
  <si>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</si>
  <si>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</si>
  <si>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</si>
  <si>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</si>
  <si>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</si>
  <si>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</si>
  <si>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</si>
  <si>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</si>
  <si>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</si>
  <si>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</si>
  <si>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</si>
  <si>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</si>
  <si>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</si>
  <si>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</si>
  <si>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</si>
  <si>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</si>
  <si>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</si>
  <si>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</si>
  <si>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</si>
  <si>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</si>
  <si>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</si>
  <si>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</si>
  <si>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</si>
  <si>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</si>
  <si>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</si>
  <si>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</si>
  <si>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</si>
  <si>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</si>
  <si>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</si>
  <si>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</si>
  <si>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</si>
  <si>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</si>
  <si>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</si>
  <si>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</si>
  <si>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</si>
  <si>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</si>
  <si>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</si>
  <si>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</si>
  <si>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</si>
  <si>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</si>
  <si>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</si>
  <si>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</si>
  <si>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</si>
  <si>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</si>
  <si>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</si>
  <si>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</si>
  <si>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</si>
  <si>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</si>
  <si>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</si>
  <si>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</si>
  <si>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</si>
  <si>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</si>
  <si>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</si>
  <si>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</si>
  <si>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</si>
  <si>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</si>
  <si>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</si>
  <si>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</si>
  <si>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</si>
  <si>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</si>
  <si>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</si>
  <si>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</si>
  <si>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</si>
  <si>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</si>
  <si>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</si>
  <si>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</si>
  <si>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</si>
  <si>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</si>
  <si>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</si>
  <si>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</si>
  <si>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</si>
  <si>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</si>
  <si>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</si>
  <si>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</si>
  <si>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</si>
  <si>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</si>
  <si>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</si>
  <si>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</si>
  <si>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</si>
  <si>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</si>
  <si>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</si>
  <si>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</si>
  <si>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</si>
  <si>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</si>
  <si>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</si>
  <si>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</si>
  <si>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</si>
  <si>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</si>
  <si>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</si>
  <si>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</si>
  <si>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</si>
  <si>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</si>
  <si>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</si>
  <si>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</si>
  <si>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</si>
  <si>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</si>
  <si>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</si>
  <si>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</si>
  <si>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</si>
  <si>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</si>
  <si>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</si>
  <si>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</si>
  <si>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</si>
  <si>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</si>
  <si>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</si>
  <si>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</si>
  <si>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</si>
  <si>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</si>
  <si>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</si>
  <si>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</si>
  <si>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</si>
  <si>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</si>
  <si>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</si>
  <si>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</si>
  <si>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</si>
  <si>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</si>
  <si>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</si>
  <si>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</si>
  <si>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</si>
  <si>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</si>
  <si>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</si>
  <si>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</si>
  <si>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</si>
  <si>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</si>
  <si>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</si>
  <si>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</si>
  <si>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</si>
  <si>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</si>
  <si>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</si>
  <si>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</si>
  <si>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</si>
  <si>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</si>
  <si>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</si>
  <si>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</si>
  <si>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</si>
  <si>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</si>
  <si>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</si>
  <si>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</si>
  <si>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</si>
  <si>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</si>
  <si>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</si>
  <si>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</si>
  <si>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</si>
  <si>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</si>
  <si>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</si>
  <si>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</si>
  <si>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</si>
  <si>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</si>
  <si>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</si>
  <si>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</si>
  <si>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</si>
  <si>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</si>
  <si>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</si>
  <si>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</si>
  <si>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</si>
  <si>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</si>
  <si>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</si>
  <si>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</si>
  <si>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</si>
  <si>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</si>
  <si>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</si>
  <si>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</si>
  <si>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</si>
  <si>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</si>
  <si>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</si>
  <si>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</si>
  <si>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</si>
  <si>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</si>
  <si>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</si>
  <si>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</si>
  <si>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</si>
  <si>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</si>
  <si>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</si>
  <si>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</si>
  <si>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</si>
  <si>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</si>
  <si>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</si>
  <si>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</si>
  <si>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</si>
  <si>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</si>
  <si>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</si>
  <si>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</si>
  <si>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</si>
  <si>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</si>
  <si>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</si>
  <si>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</si>
  <si>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</si>
  <si>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</si>
  <si>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</si>
  <si>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</si>
  <si>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</si>
  <si>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</si>
  <si>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</si>
  <si>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</si>
  <si>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</si>
  <si>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</si>
  <si>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</si>
  <si>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</si>
  <si>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</si>
  <si>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</si>
  <si>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</si>
  <si>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</si>
  <si>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</si>
  <si>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</si>
  <si>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</si>
  <si>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</si>
  <si>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</si>
  <si>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</si>
  <si>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</si>
  <si>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</si>
  <si>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</si>
  <si>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</si>
  <si>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</si>
  <si>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</si>
  <si>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</si>
  <si>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</si>
  <si>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</si>
  <si>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</si>
  <si>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</si>
  <si>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</si>
  <si>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</si>
  <si>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</si>
  <si>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</si>
  <si>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</si>
  <si>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</si>
  <si>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</si>
  <si>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</si>
  <si>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</si>
  <si>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</si>
  <si>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</si>
  <si>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</si>
  <si>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</si>
  <si>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</si>
  <si>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</si>
  <si>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</si>
  <si>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</si>
  <si>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</si>
  <si>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</si>
  <si>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</si>
  <si>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</si>
  <si>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</si>
  <si>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</si>
  <si>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</si>
  <si>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</si>
  <si>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</si>
  <si>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</si>
  <si>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</si>
  <si>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</si>
  <si>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</si>
  <si>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</si>
  <si>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</si>
  <si>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</si>
  <si>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</si>
  <si>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</si>
  <si>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</si>
  <si>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</si>
  <si>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</si>
  <si>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</si>
  <si>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</si>
  <si>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</si>
  <si>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</si>
  <si>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</si>
  <si>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</si>
  <si>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</si>
  <si>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</si>
  <si>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</si>
  <si>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</si>
  <si>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</si>
  <si>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</si>
  <si>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</si>
  <si>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</si>
  <si>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</si>
  <si>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</si>
  <si>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</si>
  <si>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</si>
  <si>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</si>
  <si>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</si>
  <si>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</si>
  <si>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</si>
  <si>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</si>
  <si>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</si>
  <si>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</si>
  <si>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</si>
  <si>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</si>
  <si>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</si>
  <si>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</si>
  <si>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</si>
  <si>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</si>
  <si>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</si>
  <si>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</si>
  <si>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</si>
  <si>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</si>
  <si>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</si>
  <si>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</si>
  <si>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</si>
  <si>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</si>
  <si>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</si>
  <si>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</si>
  <si>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</si>
  <si>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</si>
  <si>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</si>
  <si>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</si>
  <si>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</si>
  <si>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</si>
  <si>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</si>
  <si>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</si>
  <si>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</si>
  <si>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</si>
  <si>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</si>
  <si>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</si>
  <si>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</si>
  <si>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</si>
  <si>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</si>
  <si>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</si>
  <si>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</si>
  <si>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</si>
  <si>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</si>
  <si>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</si>
  <si>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</si>
  <si>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</si>
  <si>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</si>
  <si>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</si>
  <si>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</si>
  <si>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</si>
  <si>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</si>
  <si>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</si>
  <si>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</si>
  <si>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</si>
  <si>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</si>
  <si>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</si>
  <si>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</si>
  <si>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</si>
  <si>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</si>
  <si>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</si>
  <si>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</si>
  <si>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</si>
  <si>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</si>
  <si>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</si>
  <si>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</si>
  <si>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</si>
  <si>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</si>
  <si>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</si>
  <si>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</si>
  <si>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</si>
  <si>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</si>
  <si>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</si>
  <si>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</si>
  <si>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</si>
  <si>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</si>
  <si>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</si>
  <si>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</si>
  <si>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</si>
  <si>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</si>
  <si>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</si>
  <si>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</si>
  <si>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</si>
  <si>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</si>
  <si>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</si>
  <si>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</si>
  <si>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</si>
  <si>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</si>
  <si>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</si>
  <si>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</si>
  <si>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</si>
  <si>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</si>
  <si>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</si>
  <si>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</si>
  <si>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</si>
  <si>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</si>
  <si>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</si>
  <si>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</si>
  <si>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</si>
  <si>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</si>
  <si>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</si>
  <si>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</si>
  <si>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</si>
  <si>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</si>
  <si>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</si>
  <si>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</si>
  <si>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</si>
  <si>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</si>
  <si>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</si>
  <si>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</si>
  <si>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</si>
  <si>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</si>
  <si>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</si>
  <si>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</si>
  <si>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</si>
  <si>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</si>
  <si>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</si>
  <si>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</si>
  <si>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</si>
  <si>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</si>
  <si>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</si>
  <si>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</si>
  <si>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</si>
  <si>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</si>
  <si>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</si>
  <si>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</si>
  <si>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</si>
  <si>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</si>
  <si>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</si>
  <si>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</si>
  <si>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</si>
  <si>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</si>
  <si>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</si>
  <si>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</si>
  <si>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</si>
  <si>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</si>
  <si>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</si>
  <si>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</si>
  <si>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</si>
  <si>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</si>
  <si>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</si>
  <si>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</si>
  <si>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</si>
  <si>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</si>
  <si>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</si>
  <si>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</si>
  <si>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</si>
  <si>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</si>
  <si>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</si>
  <si>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</si>
  <si>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</si>
  <si>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</si>
  <si>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</si>
  <si>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</si>
  <si>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</si>
  <si>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</si>
  <si>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</si>
  <si>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</si>
  <si>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</si>
  <si>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</si>
  <si>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</si>
  <si>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</si>
  <si>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</si>
  <si>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</si>
  <si>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</si>
  <si>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</si>
  <si>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</si>
  <si>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</si>
  <si>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</si>
  <si>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</si>
  <si>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</si>
  <si>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</si>
  <si>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</si>
  <si>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</si>
  <si>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</si>
  <si>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</si>
  <si>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</si>
  <si>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</si>
  <si>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</si>
  <si>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</si>
  <si>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</si>
  <si>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</si>
  <si>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</si>
  <si>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</si>
  <si>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</si>
  <si>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</si>
  <si>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</si>
  <si>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</si>
  <si>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</si>
  <si>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</si>
  <si>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</si>
  <si>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</si>
  <si>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</si>
  <si>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</si>
  <si>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</si>
  <si>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</si>
  <si>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</si>
  <si>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</si>
  <si>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</si>
  <si>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</si>
  <si>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</si>
  <si>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</si>
  <si>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</si>
  <si>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</si>
  <si>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</si>
  <si>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</si>
  <si>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</si>
  <si>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</si>
  <si>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</si>
  <si>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</si>
  <si>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</si>
  <si>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</si>
  <si>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</si>
  <si>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</si>
  <si>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</si>
  <si>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</si>
  <si>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</si>
  <si>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</si>
  <si>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</si>
  <si>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</si>
  <si>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</si>
  <si>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</si>
  <si>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</si>
  <si>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</si>
  <si>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</si>
  <si>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</si>
  <si>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</si>
  <si>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</si>
  <si>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</si>
  <si>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</si>
  <si>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</si>
  <si>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</si>
  <si>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</si>
  <si>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</si>
  <si>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</si>
  <si>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</si>
  <si>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</si>
  <si>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</si>
  <si>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</si>
  <si>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</si>
  <si>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</si>
  <si>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</si>
  <si>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</si>
  <si>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</si>
  <si>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</si>
  <si>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</si>
  <si>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</si>
  <si>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</si>
  <si>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</si>
  <si>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</si>
  <si>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</si>
  <si>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</si>
  <si>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</si>
  <si>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</si>
  <si>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</si>
  <si>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</si>
  <si>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</si>
  <si>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</si>
  <si>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</si>
  <si>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</si>
  <si>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</si>
  <si>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</si>
  <si>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</si>
  <si>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</si>
  <si>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</si>
  <si>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</si>
  <si>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</si>
  <si>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</si>
  <si>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</si>
  <si>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</si>
  <si>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</si>
  <si>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</si>
  <si>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</si>
  <si>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</si>
  <si>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</si>
  <si>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</si>
  <si>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</si>
  <si>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</si>
  <si>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</si>
  <si>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</si>
  <si>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</si>
  <si>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</si>
  <si>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</si>
  <si>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</si>
  <si>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</si>
  <si>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</si>
  <si>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</si>
  <si>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</si>
  <si>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</si>
  <si>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</si>
  <si>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</si>
  <si>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</si>
  <si>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</si>
  <si>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</si>
  <si>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</si>
  <si>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</si>
  <si>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</si>
  <si>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</si>
  <si>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</si>
  <si>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</si>
  <si>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</si>
  <si>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</si>
  <si>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</si>
  <si>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</si>
  <si>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</si>
  <si>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</si>
  <si>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</si>
  <si>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</si>
  <si>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</si>
  <si>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</si>
  <si>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</si>
  <si>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</si>
  <si>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</si>
  <si>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</si>
  <si>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</si>
  <si>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</si>
  <si>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</si>
  <si>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</si>
  <si>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</si>
  <si>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</si>
  <si>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</si>
  <si>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</si>
  <si>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</si>
  <si>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</si>
  <si>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</si>
  <si>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</si>
  <si>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</si>
  <si>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</si>
  <si>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</si>
  <si>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</si>
  <si>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</si>
  <si>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</si>
  <si>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</si>
  <si>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</si>
  <si>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</si>
  <si>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</si>
  <si>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</si>
  <si>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</si>
  <si>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</si>
  <si>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</si>
  <si>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</si>
  <si>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</si>
  <si>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</si>
  <si>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</si>
  <si>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</si>
  <si>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</si>
  <si>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</si>
  <si>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</si>
  <si>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</si>
  <si>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</si>
  <si>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</si>
  <si>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</si>
  <si>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</si>
  <si>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</si>
  <si>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</si>
  <si>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</si>
  <si>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</si>
  <si>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</si>
  <si>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</si>
  <si>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</si>
  <si>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</si>
  <si>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</si>
  <si>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</si>
  <si>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</si>
  <si>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</si>
  <si>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</si>
  <si>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</si>
  <si>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</si>
  <si>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</si>
  <si>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</si>
  <si>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</si>
  <si>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</si>
  <si>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</si>
  <si>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</si>
  <si>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</si>
  <si>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</si>
  <si>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</si>
  <si>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</si>
  <si>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</si>
  <si>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</si>
  <si>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</si>
  <si>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</si>
  <si>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</si>
  <si>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</si>
  <si>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</si>
  <si>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</si>
  <si>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</si>
  <si>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</si>
  <si>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</si>
  <si>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</si>
  <si>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</si>
  <si>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</si>
  <si>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</si>
  <si>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</si>
  <si>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</si>
  <si>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</si>
  <si>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</si>
  <si>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</si>
  <si>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</si>
  <si>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</si>
  <si>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</si>
  <si>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</si>
  <si>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</si>
  <si>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</si>
  <si>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</si>
  <si>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</si>
  <si>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</si>
  <si>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</si>
  <si>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</si>
  <si>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</si>
  <si>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</si>
  <si>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</si>
  <si>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</si>
  <si>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</si>
  <si>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</si>
  <si>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</si>
  <si>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</si>
  <si>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</si>
  <si>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</si>
  <si>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</si>
  <si>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</si>
  <si>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</si>
  <si>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</si>
  <si>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</si>
  <si>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</si>
  <si>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</si>
  <si>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</si>
  <si>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</si>
  <si>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</si>
  <si>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</si>
  <si>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</si>
  <si>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</si>
  <si>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</si>
  <si>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</si>
  <si>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</si>
  <si>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</si>
  <si>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</si>
  <si>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</si>
  <si>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</si>
  <si>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</si>
  <si>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</si>
  <si>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</si>
  <si>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</si>
  <si>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</si>
  <si>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</si>
  <si>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</si>
  <si>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</si>
  <si>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</si>
  <si>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</si>
  <si>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</si>
  <si>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</si>
  <si>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</si>
  <si>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</si>
  <si>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</si>
  <si>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</si>
  <si>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</si>
  <si>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</si>
  <si>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</si>
  <si>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</si>
  <si>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</si>
  <si>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</si>
  <si>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</si>
  <si>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</si>
  <si>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</si>
  <si>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</si>
  <si>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</si>
  <si>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</si>
  <si>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</si>
  <si>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</si>
  <si>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</si>
  <si>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</si>
  <si>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</si>
  <si>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</si>
  <si>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</si>
  <si>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</si>
  <si>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</si>
  <si>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</si>
  <si>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</si>
  <si>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</si>
  <si>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</si>
  <si>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</si>
  <si>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</si>
  <si>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</si>
  <si>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</si>
  <si>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</si>
  <si>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</si>
  <si>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</si>
  <si>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</si>
  <si>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</si>
  <si>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</si>
  <si>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</si>
  <si>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</si>
  <si>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</si>
  <si>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</si>
  <si>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</si>
  <si>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</si>
  <si>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</si>
  <si>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</si>
  <si>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</si>
  <si>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</si>
  <si>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</si>
  <si>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</si>
  <si>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</si>
  <si>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</si>
  <si>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</si>
  <si>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</si>
  <si>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</si>
  <si>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</si>
  <si>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</si>
  <si>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</si>
  <si>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</si>
  <si>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</si>
  <si>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</si>
  <si>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</si>
  <si>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</si>
  <si>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</si>
  <si>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</si>
  <si>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</si>
  <si>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</si>
  <si>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</si>
  <si>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</si>
  <si>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</si>
  <si>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</si>
  <si>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</si>
  <si>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</si>
  <si>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</si>
  <si>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</si>
  <si>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</si>
  <si>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</si>
  <si>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</si>
  <si>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</si>
  <si>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</si>
  <si>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</si>
  <si>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</si>
  <si>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</si>
  <si>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</si>
  <si>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</si>
  <si>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</si>
  <si>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</si>
  <si>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</si>
  <si>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</si>
  <si>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</si>
  <si>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</si>
  <si>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</si>
  <si>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</si>
  <si>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</si>
  <si>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</si>
  <si>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</si>
  <si>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</si>
  <si>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</si>
  <si>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</si>
  <si>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</si>
  <si>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</si>
  <si>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</si>
  <si>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</si>
  <si>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</si>
  <si>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</si>
  <si>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</si>
  <si>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</si>
  <si>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</si>
  <si>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</si>
  <si>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</si>
  <si>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</si>
  <si>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</si>
  <si>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</si>
  <si>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</si>
  <si>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</si>
  <si>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</si>
  <si>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</si>
  <si>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</si>
  <si>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</si>
  <si>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</si>
  <si>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</si>
  <si>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</si>
  <si>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</si>
  <si>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</si>
  <si>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</si>
  <si>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</si>
  <si>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</si>
  <si>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</si>
  <si>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</si>
  <si>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</si>
  <si>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</si>
  <si>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</si>
  <si>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</si>
  <si>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</si>
  <si>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</si>
  <si>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</si>
  <si>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</si>
  <si>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</si>
  <si>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</si>
  <si>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</si>
  <si>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</si>
  <si>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</si>
  <si>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</si>
  <si>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</si>
  <si>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</si>
  <si>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</si>
  <si>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</si>
  <si>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</si>
  <si>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</si>
  <si>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</si>
  <si>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</si>
  <si>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</si>
  <si>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</si>
  <si>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</si>
  <si>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</si>
  <si>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</si>
  <si>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</si>
  <si>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</si>
  <si>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</si>
  <si>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</si>
  <si>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</si>
  <si>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</si>
  <si>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</si>
  <si>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</si>
  <si>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</si>
  <si>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</si>
  <si>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</si>
  <si>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</si>
  <si>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</si>
  <si>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</si>
  <si>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</si>
  <si>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</si>
  <si>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</si>
  <si>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</si>
  <si>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</si>
  <si>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</si>
  <si>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</si>
  <si>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</si>
  <si>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</si>
  <si>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</si>
  <si>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</si>
  <si>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</si>
  <si>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</si>
  <si>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</si>
  <si>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</si>
  <si>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</si>
  <si>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</si>
  <si>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</si>
  <si>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</si>
  <si>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</si>
  <si>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</si>
  <si>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</si>
  <si>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</si>
  <si>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</si>
  <si>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</si>
  <si>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</si>
  <si>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</si>
  <si>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</si>
  <si>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</si>
  <si>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</si>
  <si>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</si>
  <si>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</si>
  <si>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</si>
  <si>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</si>
  <si>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</si>
  <si>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</si>
  <si>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</si>
  <si>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</si>
  <si>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</si>
  <si>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</si>
  <si>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</si>
  <si>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</si>
  <si>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</si>
  <si>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</si>
  <si>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</si>
  <si>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</si>
  <si>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</si>
  <si>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</si>
  <si>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</si>
  <si>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</si>
  <si>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</si>
  <si>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</si>
  <si>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</si>
  <si>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</si>
  <si>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</si>
  <si>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</si>
  <si>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</si>
  <si>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</si>
  <si>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</si>
  <si>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</si>
  <si>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</si>
  <si>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</si>
  <si>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</si>
  <si>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</si>
  <si>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</si>
  <si>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</si>
  <si>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</si>
  <si>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</si>
  <si>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</si>
  <si>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</si>
  <si>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</si>
  <si>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</si>
  <si>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</si>
  <si>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</si>
  <si>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</si>
  <si>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</si>
  <si>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</si>
  <si>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</si>
  <si>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</si>
  <si>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</si>
  <si>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</si>
  <si>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</si>
  <si>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</si>
  <si>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</si>
  <si>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</si>
  <si>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</si>
  <si>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</si>
  <si>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</si>
  <si>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</si>
  <si>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</si>
  <si>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</si>
  <si>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</si>
  <si>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</si>
  <si>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</si>
  <si>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</si>
  <si>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</si>
  <si>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</si>
  <si>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</si>
  <si>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</si>
  <si>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</si>
  <si>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</si>
  <si>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</si>
  <si>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</si>
  <si>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</si>
  <si>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</si>
  <si>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</si>
  <si>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</si>
  <si>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</si>
  <si>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</si>
  <si>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</si>
  <si>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</si>
  <si>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</si>
  <si>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</si>
  <si>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</si>
  <si>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</si>
  <si>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</si>
  <si>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</si>
  <si>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</si>
  <si>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</si>
  <si>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</si>
  <si>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</si>
  <si>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</si>
  <si>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</si>
  <si>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</si>
  <si>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</si>
  <si>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</si>
  <si>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</si>
  <si>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</si>
  <si>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</si>
  <si>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</si>
  <si>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</si>
  <si>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</si>
  <si>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</si>
  <si>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</si>
  <si>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</si>
  <si>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</si>
  <si>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</si>
  <si>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</si>
  <si>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</si>
  <si>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</si>
  <si>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</si>
  <si>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</si>
  <si>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</si>
  <si>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</si>
  <si>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</si>
  <si>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</si>
  <si>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</si>
  <si>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</si>
  <si>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</si>
  <si>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</si>
  <si>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</si>
  <si>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</si>
  <si>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</si>
  <si>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</si>
  <si>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</si>
  <si>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</si>
  <si>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</si>
  <si>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</si>
  <si>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</si>
  <si>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</si>
  <si>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</si>
  <si>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</si>
  <si>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</si>
  <si>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</si>
  <si>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</si>
  <si>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</si>
  <si>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</si>
  <si>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</si>
  <si>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</si>
  <si>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</si>
  <si>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</si>
  <si>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</si>
  <si>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</si>
  <si>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</si>
  <si>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</si>
  <si>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</si>
  <si>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</si>
  <si>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</si>
  <si>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</si>
  <si>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</si>
  <si>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</si>
  <si>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</si>
  <si>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</si>
  <si>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</si>
  <si>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</si>
  <si>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</si>
  <si>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</si>
  <si>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</si>
  <si>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</si>
  <si>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</si>
  <si>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</si>
  <si>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</si>
  <si>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</si>
  <si>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</si>
  <si>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</si>
  <si>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</si>
  <si>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</si>
  <si>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</si>
  <si>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</si>
  <si>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</si>
  <si>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</si>
  <si>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</si>
  <si>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</si>
  <si>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</si>
  <si>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</si>
  <si>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</si>
  <si>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</si>
  <si>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</si>
  <si>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</si>
  <si>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</si>
  <si>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</si>
  <si>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</si>
  <si>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</si>
  <si>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</si>
  <si>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</si>
  <si>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</si>
  <si>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</si>
  <si>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</si>
  <si>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</si>
  <si>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</si>
  <si>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</si>
  <si>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</si>
  <si>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</si>
  <si>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</si>
  <si>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</si>
  <si>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</si>
  <si>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</si>
  <si>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</si>
  <si>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</si>
  <si>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</si>
  <si>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</si>
  <si>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</si>
  <si>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</si>
  <si>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</si>
  <si>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</si>
  <si>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</si>
  <si>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</si>
  <si>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</si>
  <si>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</si>
  <si>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</si>
  <si>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</si>
  <si>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</si>
  <si>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</si>
  <si>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</si>
  <si>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</si>
  <si>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</si>
  <si>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</si>
  <si>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</si>
  <si>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</si>
  <si>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</si>
  <si>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</si>
  <si>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</si>
  <si>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</si>
  <si>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</si>
  <si>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</si>
  <si>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</si>
  <si>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</si>
  <si>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</si>
  <si>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</si>
  <si>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</si>
  <si>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</si>
  <si>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</si>
  <si>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</si>
  <si>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</si>
  <si>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</si>
  <si>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</si>
  <si>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</si>
  <si>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</si>
  <si>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</si>
  <si>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</si>
  <si>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</si>
  <si>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</si>
  <si>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</si>
  <si>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</si>
  <si>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</si>
  <si>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</si>
  <si>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</si>
  <si>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</si>
  <si>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</si>
  <si>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</si>
  <si>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</si>
  <si>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</si>
  <si>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</si>
  <si>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</si>
  <si>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</si>
  <si>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</si>
  <si>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</si>
  <si>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</si>
  <si>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</si>
  <si>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</si>
  <si>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</si>
  <si>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</si>
  <si>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</si>
  <si>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</si>
  <si>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</si>
  <si>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</si>
  <si>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</si>
  <si>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</si>
  <si>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</si>
  <si>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</si>
  <si>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</si>
  <si>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</si>
  <si>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</si>
  <si>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</si>
  <si>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</si>
  <si>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</si>
  <si>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</si>
  <si>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</si>
  <si>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</si>
  <si>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</si>
  <si>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</si>
  <si>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</si>
  <si>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</si>
  <si>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</si>
  <si>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</si>
  <si>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</si>
  <si>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</si>
  <si>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</si>
  <si>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</si>
  <si>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</si>
  <si>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</si>
  <si>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</si>
  <si>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</si>
  <si>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</si>
  <si>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</si>
  <si>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</si>
  <si>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</si>
  <si>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</si>
  <si>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</si>
  <si>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</si>
  <si>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</si>
  <si>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</si>
  <si>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</si>
  <si>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</si>
  <si>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</si>
  <si>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</si>
  <si>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</si>
  <si>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</si>
  <si>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</si>
  <si>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</si>
  <si>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</si>
  <si>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</si>
  <si>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</si>
  <si>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</si>
  <si>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</si>
  <si>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</si>
  <si>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</si>
  <si>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</si>
  <si>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</si>
  <si>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</si>
  <si>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</si>
  <si>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</si>
  <si>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</si>
  <si>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</si>
  <si>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</si>
  <si>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</si>
  <si>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</si>
  <si>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</si>
  <si>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</si>
  <si>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</si>
  <si>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</si>
  <si>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</si>
  <si>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</si>
  <si>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</si>
  <si>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</si>
  <si>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</si>
  <si>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</si>
  <si>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</si>
  <si>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</si>
  <si>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</si>
  <si>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</si>
  <si>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</si>
  <si>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</si>
  <si>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</si>
  <si>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</si>
  <si>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</si>
  <si>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</si>
  <si>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</si>
  <si>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</si>
  <si>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</si>
  <si>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</si>
  <si>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</si>
  <si>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</si>
  <si>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</si>
  <si>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</si>
  <si>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</si>
  <si>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</si>
  <si>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</si>
  <si>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</si>
  <si>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</si>
  <si>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</si>
  <si>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</si>
  <si>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</si>
  <si>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</si>
  <si>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</si>
  <si>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</si>
  <si>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</si>
  <si>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</si>
  <si>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</si>
  <si>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</si>
  <si>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</si>
  <si>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</si>
  <si>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</si>
  <si>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</si>
  <si>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</si>
  <si>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</si>
  <si>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</si>
  <si>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</si>
  <si>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</si>
  <si>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</si>
  <si>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</si>
  <si>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</si>
  <si>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</si>
  <si>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</si>
  <si>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</si>
  <si>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</si>
  <si>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</si>
  <si>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</si>
  <si>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</si>
  <si>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</si>
  <si>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</si>
  <si>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</si>
  <si>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</si>
  <si>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</si>
  <si>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</si>
  <si>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</si>
  <si>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</si>
  <si>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</si>
  <si>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</si>
  <si>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</si>
  <si>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</si>
  <si>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</si>
  <si>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</si>
  <si>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</si>
  <si>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</si>
  <si>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</si>
  <si>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</si>
  <si>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</si>
  <si>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</si>
  <si>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</si>
  <si>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</si>
  <si>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</si>
  <si>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</si>
  <si>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</si>
  <si>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</si>
  <si>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</si>
  <si>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</si>
  <si>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</si>
  <si>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</si>
  <si>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</si>
  <si>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</si>
  <si>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</si>
  <si>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</si>
  <si>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</si>
  <si>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</si>
  <si>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</si>
  <si>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</si>
  <si>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</si>
  <si>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</si>
  <si>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</si>
  <si>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</si>
  <si>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</si>
  <si>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</si>
  <si>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</si>
  <si>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</si>
  <si>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</si>
  <si>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</si>
  <si>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</si>
  <si>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</si>
  <si>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</si>
  <si>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</si>
  <si>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</si>
  <si>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</si>
  <si>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</si>
  <si>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</si>
  <si>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</si>
  <si>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</si>
  <si>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</si>
  <si>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</si>
  <si>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</si>
  <si>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</si>
  <si>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</si>
  <si>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</si>
  <si>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</si>
  <si>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</si>
  <si>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</si>
  <si>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</si>
  <si>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</si>
  <si>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</si>
  <si>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</si>
  <si>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</si>
  <si>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</si>
  <si>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</si>
  <si>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</si>
  <si>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</si>
  <si>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</si>
  <si>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</si>
  <si>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</si>
  <si>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</si>
  <si>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</si>
  <si>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</si>
  <si>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</si>
  <si>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</si>
  <si>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</si>
  <si>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</si>
  <si>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</si>
  <si>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</si>
  <si>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</si>
  <si>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</si>
  <si>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</si>
  <si>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</si>
  <si>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</si>
  <si>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</si>
  <si>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</si>
  <si>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</si>
  <si>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</si>
  <si>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</si>
  <si>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</si>
  <si>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</si>
  <si>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</si>
  <si>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</si>
  <si>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</si>
  <si>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</si>
  <si>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</si>
  <si>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</si>
  <si>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</si>
  <si>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</si>
  <si>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</si>
  <si>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</si>
  <si>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</si>
  <si>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</si>
  <si>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</si>
  <si>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</si>
  <si>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</si>
  <si>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</si>
  <si>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</si>
  <si>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</si>
  <si>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</si>
  <si>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</si>
  <si>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</si>
  <si>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</si>
  <si>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</si>
  <si>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</si>
  <si>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</si>
  <si>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</si>
  <si>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</si>
  <si>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</si>
  <si>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</si>
  <si>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</si>
  <si>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</si>
  <si>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</si>
  <si>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</si>
  <si>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</si>
  <si>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</si>
  <si>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</si>
  <si>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</si>
  <si>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</si>
  <si>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</si>
  <si>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</si>
  <si>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</si>
  <si>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</si>
  <si>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</si>
  <si>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</si>
  <si>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</si>
  <si>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</si>
  <si>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</si>
  <si>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</si>
  <si>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</si>
  <si>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</si>
  <si>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</si>
  <si>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</si>
  <si>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</si>
  <si>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</si>
  <si>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</si>
  <si>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</si>
  <si>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</si>
  <si>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</si>
  <si>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</si>
  <si>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</si>
  <si>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</si>
  <si>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</si>
  <si>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</si>
  <si>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</si>
  <si>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</si>
  <si>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</si>
  <si>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</si>
  <si>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</si>
  <si>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</si>
  <si>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</si>
  <si>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</si>
  <si>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</si>
  <si>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</si>
  <si>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</si>
  <si>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</si>
  <si>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</si>
  <si>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</si>
  <si>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</si>
  <si>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</si>
  <si>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</si>
  <si>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</si>
  <si>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</si>
  <si>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</si>
  <si>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</si>
  <si>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</si>
  <si>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</si>
  <si>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</si>
  <si>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</si>
  <si>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</si>
  <si>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</si>
  <si>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</si>
  <si>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</si>
  <si>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</si>
  <si>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</si>
  <si>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</si>
  <si>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</si>
  <si>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</si>
  <si>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</si>
  <si>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</si>
  <si>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</si>
  <si>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</si>
  <si>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</si>
  <si>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</si>
  <si>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</si>
  <si>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</si>
  <si>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</si>
  <si>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</si>
  <si>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</si>
  <si>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</si>
  <si>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</si>
  <si>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</si>
  <si>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</si>
  <si>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</si>
  <si>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</si>
  <si>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</si>
  <si>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</si>
  <si>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</si>
  <si>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</si>
  <si>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</si>
  <si>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</si>
  <si>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</si>
  <si>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</si>
  <si>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</si>
  <si>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</si>
  <si>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</si>
  <si>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</si>
  <si>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</si>
  <si>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</si>
  <si>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</si>
  <si>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</si>
  <si>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</si>
  <si>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</si>
  <si>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</si>
  <si>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</si>
  <si>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</si>
  <si>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</si>
  <si>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</si>
  <si>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</si>
  <si>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</si>
  <si>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</si>
  <si>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</si>
  <si>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</si>
  <si>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</si>
  <si>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</si>
  <si>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</si>
  <si>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</si>
  <si>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</si>
  <si>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</si>
  <si>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</si>
  <si>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</si>
  <si>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</si>
  <si>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</si>
  <si>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</si>
  <si>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</si>
  <si>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</si>
  <si>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</si>
  <si>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</si>
  <si>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</si>
  <si>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</si>
  <si>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</si>
  <si>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</si>
  <si>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</si>
  <si>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</si>
  <si>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</si>
  <si>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</si>
  <si>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</si>
  <si>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</si>
  <si>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</si>
  <si>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</si>
  <si>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</si>
  <si>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</si>
  <si>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</si>
  <si>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</si>
  <si>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</si>
  <si>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</si>
  <si>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</si>
  <si>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</si>
  <si>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</si>
  <si>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</si>
  <si>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</si>
  <si>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</si>
  <si>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</si>
  <si>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</si>
  <si>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</si>
  <si>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</si>
  <si>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</si>
  <si>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</si>
  <si>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</si>
  <si>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</si>
  <si>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</si>
  <si>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</si>
  <si>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</si>
  <si>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</si>
  <si>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</si>
  <si>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</si>
  <si>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</si>
  <si>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</si>
  <si>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</si>
  <si>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</si>
  <si>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</si>
  <si>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</si>
  <si>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</si>
  <si>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</si>
  <si>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</si>
  <si>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</si>
  <si>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</si>
  <si>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</si>
  <si>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</si>
  <si>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</si>
  <si>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</si>
  <si>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</si>
  <si>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</si>
  <si>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</si>
  <si>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</si>
  <si>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</si>
  <si>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</si>
  <si>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</si>
  <si>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</si>
  <si>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</si>
  <si>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</si>
  <si>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</si>
  <si>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</si>
  <si>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</si>
  <si>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</si>
  <si>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</si>
  <si>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</si>
  <si>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</si>
  <si>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</si>
  <si>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</si>
  <si>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</si>
  <si>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</si>
  <si>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</si>
  <si>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</si>
  <si>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</si>
  <si>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</si>
  <si>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</si>
  <si>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</si>
  <si>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</si>
  <si>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</si>
  <si>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</si>
  <si>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</si>
  <si>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</si>
  <si>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</si>
  <si>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</si>
  <si>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</si>
  <si>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</si>
  <si>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</si>
  <si>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</si>
  <si>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</si>
  <si>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</si>
  <si>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</si>
  <si>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</si>
  <si>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</si>
  <si>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</si>
  <si>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</si>
  <si>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</si>
  <si>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</si>
  <si>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</si>
  <si>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</si>
  <si>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</si>
  <si>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</si>
  <si>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</si>
  <si>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</si>
  <si>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</si>
  <si>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</si>
  <si>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</si>
  <si>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</si>
  <si>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</si>
  <si>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</si>
  <si>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</si>
  <si>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</si>
  <si>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</si>
  <si>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</si>
  <si>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</si>
  <si>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</si>
  <si>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</si>
  <si>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</si>
  <si>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</si>
  <si>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</si>
  <si>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</si>
  <si>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</si>
  <si>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</si>
  <si>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</si>
  <si>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</si>
  <si>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</si>
  <si>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</si>
  <si>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</si>
  <si>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</si>
  <si>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</si>
  <si>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</si>
  <si>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</si>
  <si>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</si>
  <si>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</si>
  <si>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</si>
  <si>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</si>
  <si>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</si>
  <si>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</si>
  <si>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</si>
  <si>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</si>
  <si>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</si>
  <si>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</si>
  <si>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</si>
  <si>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</si>
  <si>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</si>
  <si>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</si>
  <si>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</si>
  <si>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</si>
  <si>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</si>
  <si>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</si>
  <si>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</si>
  <si>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</si>
  <si>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</si>
  <si>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</si>
  <si>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</si>
  <si>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</si>
  <si>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</si>
  <si>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</si>
  <si>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</si>
  <si>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</si>
  <si>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</si>
  <si>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</si>
  <si>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</si>
  <si>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</si>
  <si>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</si>
  <si>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</si>
  <si>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</si>
  <si>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</si>
  <si>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</si>
  <si>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</si>
  <si>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</si>
  <si>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</si>
  <si>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</si>
  <si>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</si>
  <si>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</si>
  <si>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</si>
  <si>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</si>
  <si>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</si>
  <si>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</si>
  <si>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</si>
  <si>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</si>
  <si>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</si>
  <si>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</si>
  <si>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</si>
  <si>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</si>
  <si>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</si>
  <si>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</si>
  <si>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</si>
  <si>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</si>
  <si>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</si>
  <si>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</si>
  <si>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</si>
  <si>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</si>
  <si>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</si>
  <si>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</si>
  <si>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</si>
  <si>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</si>
  <si>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</si>
  <si>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</si>
  <si>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</si>
  <si>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</si>
  <si>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</si>
  <si>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</si>
  <si>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</si>
  <si>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</si>
  <si>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</si>
  <si>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</si>
  <si>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</si>
  <si>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</si>
  <si>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</si>
  <si>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</si>
  <si>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</si>
  <si>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</si>
  <si>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</si>
  <si>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</si>
  <si>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</si>
  <si>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</si>
  <si>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</si>
  <si>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</si>
  <si>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</si>
  <si>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</si>
  <si>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</si>
  <si>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</si>
  <si>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</si>
  <si>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</si>
  <si>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</si>
  <si>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</si>
  <si>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</si>
  <si>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</si>
  <si>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</si>
  <si>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</si>
  <si>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</si>
  <si>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</si>
  <si>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</si>
  <si>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</si>
  <si>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</si>
  <si>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</si>
  <si>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</si>
  <si>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</si>
  <si>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</si>
  <si>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</si>
  <si>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</si>
  <si>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</si>
  <si>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</si>
  <si>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</si>
  <si>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</si>
  <si>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</si>
  <si>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</si>
  <si>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</si>
  <si>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</si>
  <si>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</si>
  <si>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</si>
  <si>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</si>
  <si>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</si>
  <si>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</si>
  <si>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</si>
  <si>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</si>
  <si>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</si>
  <si>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</si>
  <si>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</si>
  <si>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</si>
  <si>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</si>
  <si>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</si>
  <si>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</si>
  <si>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</si>
  <si>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</si>
  <si>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</si>
  <si>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</si>
  <si>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</si>
  <si>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</si>
  <si>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</si>
  <si>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</si>
  <si>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</si>
  <si>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</si>
  <si>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</si>
  <si>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</si>
  <si>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</si>
  <si>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</si>
  <si>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</si>
  <si>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</si>
  <si>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</si>
  <si>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</si>
  <si>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</si>
  <si>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</si>
  <si>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</si>
  <si>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</si>
  <si>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</si>
  <si>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</si>
  <si>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</si>
  <si>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</si>
  <si>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</si>
  <si>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</si>
  <si>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</si>
  <si>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</si>
  <si>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</si>
  <si>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</si>
  <si>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</si>
  <si>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</si>
  <si>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</si>
  <si>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</si>
  <si>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</si>
  <si>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</si>
  <si>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</si>
  <si>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</si>
  <si>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</si>
  <si>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</si>
  <si>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</si>
  <si>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</si>
  <si>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</si>
  <si>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</si>
  <si>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</si>
  <si>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</si>
  <si>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</si>
  <si>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</si>
  <si>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</si>
  <si>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</si>
  <si>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</si>
  <si>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</si>
  <si>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</si>
  <si>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</si>
  <si>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</si>
  <si>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</si>
  <si>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</si>
  <si>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</si>
  <si>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</si>
  <si>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</si>
  <si>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</si>
  <si>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</si>
  <si>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</si>
  <si>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</si>
  <si>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</si>
  <si>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</si>
  <si>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</si>
  <si>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</si>
  <si>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</si>
  <si>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</si>
  <si>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</si>
  <si>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</si>
  <si>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</si>
  <si>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</si>
  <si>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</si>
  <si>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</si>
  <si>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</si>
  <si>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</si>
  <si>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</si>
  <si>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</si>
  <si>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</si>
  <si>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</si>
  <si>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</si>
  <si>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</si>
  <si>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</si>
  <si>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</si>
  <si>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</si>
  <si>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</si>
  <si>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</si>
  <si>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</si>
  <si>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</si>
  <si>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</si>
  <si>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</si>
  <si>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</si>
  <si>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</si>
  <si>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</si>
  <si>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</si>
  <si>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</si>
  <si>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</si>
  <si>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</si>
  <si>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</si>
  <si>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</si>
  <si>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</si>
  <si>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</si>
  <si>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</si>
  <si>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</si>
  <si>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</si>
  <si>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</si>
  <si>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</si>
  <si>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</si>
  <si>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</si>
  <si>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</si>
  <si>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</si>
  <si>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</si>
  <si>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</si>
  <si>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</si>
  <si>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</si>
  <si>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</si>
  <si>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</si>
  <si>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</si>
  <si>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</si>
  <si>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</si>
  <si>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</si>
  <si>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</si>
  <si>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</si>
  <si>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</si>
  <si>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</si>
  <si>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</si>
  <si>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</si>
  <si>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</si>
  <si>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</si>
  <si>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</si>
  <si>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</si>
  <si>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</si>
  <si>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</si>
  <si>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</si>
  <si>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</si>
  <si>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</si>
  <si>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</si>
  <si>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</si>
  <si>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</si>
  <si>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</si>
  <si>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</si>
  <si>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</si>
  <si>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</si>
  <si>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</si>
  <si>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</si>
  <si>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</si>
  <si>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</si>
  <si>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</si>
  <si>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</si>
  <si>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</si>
  <si>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</si>
  <si>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</si>
  <si>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</si>
  <si>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</si>
  <si>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</si>
  <si>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</si>
  <si>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</si>
  <si>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</si>
  <si>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</si>
  <si>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</si>
  <si>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</si>
  <si>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</si>
  <si>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</si>
  <si>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</si>
  <si>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</si>
  <si>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</si>
  <si>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</si>
  <si>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</si>
  <si>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</si>
  <si>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</si>
  <si>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</si>
  <si>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</si>
  <si>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</si>
  <si>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</si>
  <si>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</si>
  <si>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</si>
  <si>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</si>
  <si>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</si>
  <si>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</si>
  <si>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</si>
  <si>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</si>
  <si>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</si>
  <si>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</si>
  <si>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</si>
  <si>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</si>
  <si>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</si>
  <si>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</si>
  <si>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</si>
  <si>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</si>
  <si>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</si>
  <si>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</si>
  <si>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</si>
  <si>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</si>
  <si>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</si>
  <si>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</si>
  <si>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</si>
  <si>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</si>
  <si>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</si>
  <si>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</si>
  <si>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</si>
  <si>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</si>
  <si>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</si>
  <si>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</si>
  <si>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</si>
  <si>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</si>
  <si>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</si>
  <si>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</si>
  <si>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</si>
  <si>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</si>
  <si>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</si>
  <si>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</si>
  <si>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</si>
  <si>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</si>
  <si>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</si>
  <si>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</si>
  <si>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</si>
  <si>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</si>
  <si>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</si>
  <si>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</si>
  <si>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</si>
  <si>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</si>
  <si>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</si>
  <si>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</si>
  <si>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</si>
  <si>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</si>
  <si>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</si>
  <si>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</si>
  <si>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</si>
  <si>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</si>
  <si>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</si>
  <si>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</si>
  <si>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</si>
  <si>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</si>
  <si>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</si>
  <si>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</si>
  <si>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</si>
  <si>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</si>
  <si>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</si>
  <si>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</si>
  <si>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</si>
  <si>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</si>
  <si>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</si>
  <si>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</si>
  <si>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</si>
  <si>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</si>
  <si>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</si>
  <si>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</si>
  <si>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</si>
  <si>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</si>
  <si>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</si>
  <si>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</si>
  <si>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</si>
  <si>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</si>
  <si>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</si>
  <si>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</si>
  <si>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</si>
  <si>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</si>
  <si>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</si>
  <si>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</si>
  <si>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</si>
  <si>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</si>
  <si>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</si>
  <si>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</si>
  <si>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</si>
  <si>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</si>
  <si>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</si>
  <si>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</si>
  <si>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</si>
  <si>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</si>
  <si>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</si>
  <si>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</si>
  <si>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</si>
  <si>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</si>
  <si>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</si>
  <si>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</si>
  <si>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</si>
  <si>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</si>
  <si>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</si>
  <si>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</si>
  <si>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</si>
  <si>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</si>
  <si>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</si>
  <si>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</si>
  <si>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</si>
  <si>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</si>
  <si>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</si>
  <si>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</si>
  <si>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</si>
  <si>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</si>
  <si>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</si>
  <si>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</si>
  <si>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</si>
  <si>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</si>
  <si>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</si>
  <si>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</si>
  <si>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</si>
  <si>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</si>
  <si>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</si>
  <si>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</si>
  <si>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</si>
  <si>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</si>
  <si>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</si>
  <si>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</si>
  <si>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</si>
  <si>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</si>
  <si>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</si>
  <si>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</si>
  <si>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</si>
  <si>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</si>
  <si>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</si>
  <si>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</si>
  <si>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</si>
  <si>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</si>
  <si>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</si>
  <si>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</si>
  <si>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</si>
  <si>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</si>
  <si>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</si>
  <si>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</si>
  <si>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</si>
  <si>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</si>
  <si>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</si>
  <si>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</si>
  <si>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</si>
  <si>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</si>
  <si>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</si>
  <si>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</si>
  <si>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</si>
  <si>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</si>
  <si>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</si>
  <si>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</si>
  <si>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</si>
  <si>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</si>
  <si>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</si>
  <si>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</si>
  <si>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</si>
  <si>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</si>
  <si>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</si>
  <si>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</si>
  <si>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</si>
  <si>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</si>
  <si>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</si>
  <si>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</si>
  <si>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</si>
  <si>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</si>
  <si>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</si>
  <si>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</si>
  <si>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</si>
  <si>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</si>
  <si>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</si>
  <si>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</si>
  <si>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</si>
  <si>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</si>
  <si>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</si>
  <si>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</si>
  <si>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</si>
  <si>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</si>
  <si>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</si>
  <si>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</si>
  <si>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</si>
  <si>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</si>
  <si>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</si>
  <si>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</si>
  <si>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</si>
  <si>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</si>
  <si>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</si>
  <si>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</si>
  <si>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</si>
  <si>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</si>
  <si>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</si>
  <si>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</si>
  <si>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</si>
  <si>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</si>
  <si>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</si>
  <si>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</si>
  <si>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</si>
  <si>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</si>
  <si>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</si>
  <si>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</si>
  <si>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</si>
  <si>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</si>
  <si>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</si>
  <si>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</si>
  <si>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</si>
  <si>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</si>
  <si>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</si>
  <si>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</si>
  <si>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</si>
  <si>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</si>
  <si>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</si>
  <si>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</si>
  <si>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</si>
  <si>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</si>
  <si>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</si>
  <si>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</si>
  <si>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</si>
  <si>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</si>
  <si>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</si>
  <si>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</si>
  <si>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</si>
  <si>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</si>
  <si>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</si>
  <si>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</si>
  <si>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</si>
  <si>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</si>
  <si>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</si>
  <si>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</si>
  <si>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</si>
  <si>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</si>
  <si>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</si>
  <si>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</si>
  <si>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</si>
  <si>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</si>
  <si>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</si>
  <si>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</si>
  <si>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</si>
  <si>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</si>
  <si>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</si>
  <si>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</si>
  <si>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</si>
  <si>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</si>
  <si>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</si>
  <si>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</si>
  <si>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</si>
  <si>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</si>
  <si>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</si>
  <si>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</si>
  <si>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</si>
  <si>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</si>
  <si>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</si>
  <si>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</si>
  <si>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</si>
  <si>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</si>
  <si>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</si>
  <si>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</si>
  <si>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</si>
  <si>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</si>
  <si>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</si>
  <si>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</si>
  <si>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</si>
  <si>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</si>
  <si>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</si>
  <si>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</si>
  <si>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</si>
  <si>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</si>
  <si>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</si>
  <si>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</si>
  <si>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</si>
  <si>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</si>
  <si>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</si>
  <si>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</si>
  <si>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</si>
  <si>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</si>
  <si>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</si>
  <si>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</si>
  <si>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</si>
  <si>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</si>
  <si>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</si>
  <si>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</si>
  <si>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</si>
  <si>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</si>
  <si>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</si>
  <si>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</si>
  <si>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</si>
  <si>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</si>
  <si>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</si>
  <si>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</si>
  <si>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</si>
  <si>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</si>
  <si>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</si>
  <si>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</si>
  <si>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</si>
  <si>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</si>
  <si>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</si>
  <si>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</si>
  <si>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</si>
  <si>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</si>
  <si>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</si>
  <si>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</si>
  <si>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</si>
  <si>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</si>
  <si>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</si>
  <si>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</si>
  <si>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</si>
  <si>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</si>
  <si>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</si>
  <si>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</si>
  <si>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</si>
  <si>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</si>
  <si>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</si>
  <si>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</si>
  <si>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</si>
  <si>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</si>
  <si>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</si>
  <si>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</si>
  <si>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</si>
  <si>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</si>
  <si>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</si>
  <si>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</si>
  <si>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</si>
  <si>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</si>
  <si>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</si>
  <si>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</si>
  <si>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</si>
  <si>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</si>
  <si>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</si>
  <si>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</si>
  <si>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</si>
  <si>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</si>
  <si>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</si>
  <si>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</si>
  <si>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</si>
  <si>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</si>
  <si>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</si>
  <si>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</si>
  <si>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</si>
  <si>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</si>
  <si>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</si>
  <si>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</si>
  <si>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</si>
  <si>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</si>
  <si>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</si>
  <si>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</si>
  <si>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</si>
  <si>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</si>
  <si>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</si>
  <si>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</si>
  <si>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</si>
  <si>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</si>
  <si>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</si>
  <si>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</si>
  <si>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</si>
  <si>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</si>
  <si>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</si>
  <si>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</si>
  <si>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</si>
  <si>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</si>
  <si>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</si>
  <si>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</si>
  <si>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</si>
  <si>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</si>
  <si>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</si>
  <si>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</si>
  <si>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</si>
  <si>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</si>
  <si>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</si>
  <si>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</si>
  <si>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</si>
  <si>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</si>
  <si>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</si>
  <si>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</si>
  <si>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</si>
  <si>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</si>
  <si>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</si>
  <si>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</si>
  <si>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</si>
  <si>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</si>
  <si>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</si>
  <si>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</si>
  <si>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</si>
  <si>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</si>
  <si>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</si>
  <si>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</si>
  <si>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</si>
  <si>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</si>
  <si>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</si>
  <si>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</si>
  <si>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</si>
  <si>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</si>
  <si>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</si>
  <si>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</si>
  <si>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</si>
  <si>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</si>
  <si>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</si>
  <si>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</si>
  <si>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</si>
  <si>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</si>
  <si>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</si>
  <si>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</si>
  <si>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</si>
  <si>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</si>
  <si>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</si>
  <si>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</si>
  <si>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</si>
  <si>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</si>
  <si>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</si>
  <si>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</si>
  <si>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</si>
  <si>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</si>
  <si>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</si>
  <si>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</si>
  <si>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</si>
  <si>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</si>
  <si>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</si>
  <si>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</si>
  <si>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</si>
  <si>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</si>
  <si>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</si>
  <si>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</si>
  <si>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</si>
  <si>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</si>
  <si>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</si>
  <si>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</si>
  <si>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</si>
  <si>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</si>
  <si>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</si>
  <si>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</si>
  <si>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</si>
  <si>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</si>
  <si>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</si>
  <si>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</si>
  <si>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</si>
  <si>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</si>
  <si>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</si>
  <si>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</si>
  <si>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</si>
  <si>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</si>
  <si>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</si>
  <si>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</si>
  <si>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</si>
  <si>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</si>
  <si>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</si>
  <si>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</si>
  <si>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</si>
  <si>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</si>
  <si>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</si>
  <si>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</si>
  <si>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</si>
  <si>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</si>
  <si>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</si>
  <si>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</si>
  <si>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</si>
  <si>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</si>
  <si>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</si>
  <si>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</si>
  <si>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</si>
  <si>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</si>
  <si>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</si>
  <si>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</si>
  <si>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</si>
  <si>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</si>
  <si>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</si>
  <si>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</si>
  <si>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</si>
  <si>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</si>
  <si>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</si>
  <si>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</si>
  <si>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</si>
  <si>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</si>
  <si>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</si>
  <si>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</si>
  <si>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</si>
  <si>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</si>
  <si>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</si>
  <si>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</si>
  <si>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</si>
  <si>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</si>
  <si>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</si>
  <si>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</si>
  <si>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</si>
  <si>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</si>
  <si>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</si>
  <si>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</si>
  <si>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</si>
  <si>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</si>
  <si>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</si>
  <si>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</si>
  <si>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</si>
  <si>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</si>
  <si>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</si>
  <si>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</si>
  <si>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</si>
  <si>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</si>
  <si>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</si>
  <si>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</si>
  <si>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</si>
  <si>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</si>
  <si>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</si>
  <si>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</si>
  <si>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</si>
  <si>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</si>
  <si>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</si>
  <si>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</si>
  <si>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</si>
  <si>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</si>
  <si>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</si>
  <si>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</si>
  <si>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</si>
  <si>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</si>
  <si>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</si>
  <si>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</si>
  <si>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</si>
  <si>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</si>
  <si>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</si>
  <si>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</si>
  <si>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</si>
  <si>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</si>
  <si>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</si>
  <si>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</si>
  <si>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</si>
  <si>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</si>
  <si>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</si>
  <si>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</si>
  <si>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</si>
  <si>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</si>
  <si>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</si>
  <si>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</si>
  <si>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</si>
  <si>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</si>
  <si>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</si>
  <si>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</si>
  <si>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</si>
  <si>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</si>
  <si>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</si>
  <si>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</si>
  <si>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</si>
  <si>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</si>
  <si>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</si>
  <si>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</si>
  <si>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</si>
  <si>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</si>
  <si>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</si>
  <si>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</si>
  <si>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</si>
  <si>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</si>
  <si>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</si>
  <si>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</si>
  <si>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</si>
  <si>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</si>
  <si>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</si>
  <si>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</si>
  <si>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</si>
  <si>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</si>
  <si>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</si>
  <si>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</si>
  <si>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</si>
  <si>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</si>
  <si>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</si>
  <si>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</si>
  <si>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</si>
  <si>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</si>
  <si>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</si>
  <si>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</si>
  <si>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</si>
  <si>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</si>
  <si>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</si>
  <si>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</si>
  <si>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</si>
  <si>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</si>
  <si>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</si>
  <si>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</si>
  <si>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</si>
  <si>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</si>
  <si>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</si>
  <si>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</si>
  <si>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</si>
  <si>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</si>
  <si>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</si>
  <si>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</si>
  <si>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</si>
  <si>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</si>
  <si>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</si>
  <si>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</si>
  <si>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</si>
  <si>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</si>
  <si>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</si>
  <si>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</si>
  <si>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</si>
  <si>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</si>
  <si>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</si>
  <si>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</si>
  <si>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</si>
  <si>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</si>
  <si>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</si>
  <si>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</si>
  <si>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</si>
  <si>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</si>
  <si>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</si>
  <si>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</si>
  <si>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</si>
  <si>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</si>
  <si>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</si>
  <si>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</si>
  <si>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</si>
  <si>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</si>
  <si>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</si>
  <si>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</si>
  <si>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</si>
  <si>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</si>
  <si>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</si>
  <si>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</si>
  <si>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</si>
  <si>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</si>
  <si>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</si>
  <si>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</si>
  <si>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</si>
  <si>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</si>
  <si>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</si>
  <si>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</si>
  <si>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</si>
  <si>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</si>
  <si>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</si>
  <si>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</si>
  <si>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</si>
  <si>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</si>
  <si>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</si>
  <si>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</si>
  <si>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</si>
  <si>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</si>
  <si>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</si>
  <si>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</si>
  <si>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</si>
  <si>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</si>
  <si>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</si>
  <si>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</si>
  <si>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</si>
  <si>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</si>
  <si>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</si>
  <si>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</si>
  <si>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</si>
  <si>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</si>
  <si>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</si>
  <si>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</si>
  <si>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</si>
  <si>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</si>
  <si>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</si>
  <si>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</si>
  <si>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</si>
  <si>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</si>
  <si>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</si>
  <si>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</si>
  <si>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</si>
  <si>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</si>
  <si>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</si>
  <si>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</si>
  <si>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</si>
  <si>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</si>
  <si>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</si>
  <si>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</si>
  <si>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</si>
  <si>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</si>
  <si>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</si>
  <si>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</si>
  <si>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</si>
  <si>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</si>
  <si>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</si>
  <si>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</si>
  <si>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</si>
  <si>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</si>
  <si>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</si>
  <si>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</si>
  <si>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</si>
  <si>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</si>
  <si>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</si>
  <si>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</si>
  <si>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</si>
  <si>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</si>
  <si>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</si>
  <si>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</si>
  <si>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</si>
  <si>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</si>
  <si>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</si>
  <si>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</si>
  <si>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</si>
  <si>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</si>
  <si>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</si>
  <si>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</si>
  <si>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</si>
  <si>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</si>
  <si>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</si>
  <si>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</si>
  <si>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</si>
  <si>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</si>
  <si>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</si>
  <si>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</si>
  <si>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</si>
  <si>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</si>
  <si>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</si>
  <si>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</si>
  <si>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</si>
  <si>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</si>
  <si>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</si>
  <si>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</si>
  <si>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</si>
  <si>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</si>
  <si>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</si>
  <si>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</si>
  <si>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</si>
  <si>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</si>
  <si>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</si>
  <si>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</si>
  <si>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</si>
  <si>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</si>
  <si>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</si>
  <si>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</si>
  <si>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</si>
  <si>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</si>
  <si>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</si>
  <si>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</si>
  <si>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</si>
  <si>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</si>
  <si>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</si>
  <si>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</si>
  <si>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</si>
  <si>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</si>
  <si>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</si>
  <si>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</si>
  <si>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</si>
  <si>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</si>
  <si>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</si>
  <si>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</si>
  <si>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</si>
  <si>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</si>
  <si>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</si>
  <si>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</si>
  <si>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</si>
  <si>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</si>
  <si>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</si>
  <si>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</si>
  <si>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</si>
  <si>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</si>
  <si>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</si>
  <si>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</si>
  <si>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</si>
  <si>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</si>
  <si>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</si>
  <si>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</si>
  <si>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</si>
  <si>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</si>
  <si>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</si>
  <si>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</si>
  <si>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</si>
  <si>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</si>
  <si>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</si>
  <si>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</si>
  <si>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</si>
  <si>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</si>
  <si>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</si>
  <si>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</si>
  <si>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</si>
  <si>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</si>
  <si>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</si>
  <si>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</si>
  <si>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</si>
  <si>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</si>
  <si>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</si>
  <si>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</si>
  <si>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</si>
  <si>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</si>
  <si>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</si>
  <si>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</si>
  <si>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</si>
  <si>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</si>
  <si>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</si>
  <si>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</si>
  <si>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</si>
  <si>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</si>
  <si>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</si>
  <si>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</si>
  <si>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</si>
  <si>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</si>
  <si>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</si>
  <si>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</si>
  <si>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</si>
  <si>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</si>
  <si>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</si>
  <si>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</si>
  <si>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</si>
  <si>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</si>
  <si>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</si>
  <si>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</si>
  <si>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</si>
  <si>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</si>
  <si>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</si>
  <si>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</si>
  <si>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</si>
  <si>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</si>
  <si>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</si>
  <si>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</si>
  <si>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</si>
  <si>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</si>
  <si>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</si>
  <si>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</si>
  <si>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</si>
  <si>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</si>
  <si>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</si>
  <si>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</si>
  <si>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</si>
  <si>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</si>
  <si>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</si>
  <si>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</si>
  <si>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</si>
  <si>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</si>
  <si>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</si>
  <si>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</si>
  <si>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</si>
  <si>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</si>
  <si>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</si>
  <si>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</si>
  <si>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</si>
  <si>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</si>
  <si>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</si>
  <si>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</si>
  <si>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</si>
  <si>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</si>
  <si>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</si>
  <si>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</si>
  <si>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</si>
  <si>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</si>
  <si>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</si>
  <si>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</si>
  <si>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</si>
  <si>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</si>
  <si>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</si>
  <si>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</si>
  <si>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</si>
  <si>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</si>
  <si>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</si>
  <si>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</si>
  <si>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</si>
  <si>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</si>
  <si>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</si>
  <si>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</si>
  <si>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</si>
  <si>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</si>
  <si>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</si>
  <si>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</si>
  <si>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</si>
  <si>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</si>
  <si>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</si>
  <si>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</si>
  <si>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</si>
  <si>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</si>
  <si>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</si>
  <si>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</si>
  <si>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</si>
  <si>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</si>
  <si>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</si>
  <si>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</si>
  <si>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</si>
  <si>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</si>
  <si>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</si>
  <si>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</si>
  <si>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</si>
  <si>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</si>
  <si>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</si>
  <si>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</si>
  <si>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</si>
  <si>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</si>
  <si>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</si>
  <si>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</si>
  <si>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</si>
  <si>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</si>
  <si>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</si>
  <si>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</si>
  <si>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</si>
  <si>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</si>
  <si>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</si>
  <si>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</si>
  <si>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</si>
  <si>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</si>
  <si>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</si>
  <si>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</si>
  <si>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</si>
  <si>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</si>
  <si>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</si>
  <si>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</si>
  <si>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</si>
  <si>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</si>
  <si>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</si>
  <si>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</si>
  <si>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</si>
  <si>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</si>
  <si>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</si>
  <si>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</si>
  <si>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</si>
  <si>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</si>
  <si>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</si>
  <si>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</si>
  <si>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</si>
  <si>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</si>
  <si>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</si>
  <si>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</si>
  <si>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</si>
  <si>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</si>
  <si>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</si>
  <si>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</si>
  <si>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</si>
  <si>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</si>
  <si>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</si>
  <si>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</si>
  <si>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</si>
  <si>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</si>
  <si>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</si>
  <si>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</si>
  <si>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</si>
  <si>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</si>
  <si>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</si>
  <si>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</si>
  <si>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</si>
  <si>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</si>
  <si>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</si>
  <si>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</si>
  <si>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</si>
  <si>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</si>
  <si>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</si>
  <si>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</si>
  <si>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</si>
  <si>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</si>
  <si>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</si>
  <si>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</si>
  <si>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</si>
  <si>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</si>
  <si>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</si>
  <si>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</si>
  <si>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</si>
  <si>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</si>
  <si>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</si>
  <si>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</si>
  <si>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</si>
  <si>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</si>
  <si>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</si>
  <si>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</si>
  <si>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</si>
  <si>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</si>
  <si>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</si>
  <si>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</si>
  <si>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</si>
  <si>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</si>
  <si>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</si>
  <si>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</si>
  <si>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</si>
  <si>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</si>
  <si>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</si>
  <si>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</si>
  <si>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</si>
  <si>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</si>
  <si>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</si>
  <si>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</si>
  <si>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</si>
  <si>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</si>
  <si>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</si>
  <si>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</si>
  <si>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</si>
  <si>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</si>
  <si>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</si>
  <si>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</si>
  <si>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</si>
  <si>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</si>
  <si>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</si>
  <si>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</si>
  <si>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</si>
  <si>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</si>
  <si>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</si>
  <si>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</si>
  <si>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</si>
  <si>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</si>
  <si>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</si>
  <si>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</si>
  <si>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</si>
  <si>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</si>
  <si>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</si>
  <si>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</si>
  <si>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</si>
  <si>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</si>
  <si>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</si>
  <si>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</si>
  <si>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</si>
  <si>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</si>
  <si>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</si>
  <si>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</si>
  <si>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</si>
  <si>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</si>
  <si>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</si>
  <si>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</si>
  <si>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</si>
  <si>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</si>
  <si>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</si>
  <si>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</si>
  <si>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</si>
  <si>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</si>
  <si>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</si>
  <si>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</si>
  <si>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</si>
  <si>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</si>
  <si>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</si>
  <si>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</si>
  <si>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</si>
  <si>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</si>
  <si>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</si>
  <si>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</si>
  <si>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</si>
  <si>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</si>
  <si>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</si>
  <si>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</si>
  <si>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</si>
  <si>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</si>
  <si>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</si>
  <si>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</si>
  <si>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</si>
  <si>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</si>
  <si>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</si>
  <si>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</si>
  <si>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</si>
  <si>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</si>
  <si>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</si>
  <si>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</si>
  <si>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</si>
  <si>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</si>
  <si>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</si>
  <si>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</si>
  <si>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</si>
  <si>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</si>
  <si>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</si>
  <si>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</si>
  <si>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</si>
  <si>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</si>
  <si>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</si>
  <si>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</si>
  <si>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</si>
  <si>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</si>
  <si>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</si>
  <si>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</si>
  <si>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</si>
  <si>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</si>
  <si>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</si>
  <si>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</si>
  <si>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</si>
  <si>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</si>
  <si>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</si>
  <si>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</si>
  <si>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</si>
  <si>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</si>
  <si>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</si>
  <si>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</si>
  <si>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</si>
  <si>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</si>
  <si>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</si>
  <si>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</si>
  <si>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</si>
  <si>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</si>
  <si>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</si>
  <si>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</si>
  <si>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</si>
  <si>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</si>
  <si>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</si>
  <si>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</si>
  <si>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</si>
  <si>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</si>
  <si>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</si>
  <si>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</si>
  <si>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</si>
  <si>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</si>
  <si>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</si>
  <si>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</si>
  <si>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</si>
  <si>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</si>
  <si>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</si>
  <si>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</si>
  <si>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</si>
  <si>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</si>
  <si>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</si>
  <si>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</si>
  <si>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</si>
  <si>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</si>
  <si>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</si>
  <si>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</si>
  <si>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</si>
  <si>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</si>
  <si>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</si>
  <si>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</si>
  <si>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</si>
  <si>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</si>
  <si>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</si>
  <si>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</si>
  <si>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</si>
  <si>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</si>
  <si>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</si>
  <si>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</si>
  <si>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</si>
  <si>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</si>
  <si>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</si>
  <si>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</si>
  <si>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</si>
  <si>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</si>
  <si>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</si>
  <si>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</si>
  <si>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</si>
  <si>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</si>
  <si>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</si>
  <si>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</si>
  <si>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</si>
  <si>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</si>
  <si>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</si>
  <si>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</si>
  <si>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</si>
  <si>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</si>
  <si>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</si>
  <si>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</si>
  <si>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</si>
  <si>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</si>
  <si>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</si>
  <si>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</si>
  <si>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</si>
  <si>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</si>
  <si>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</si>
  <si>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</si>
  <si>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</si>
  <si>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</si>
  <si>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</si>
  <si>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</si>
  <si>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</si>
  <si>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</si>
  <si>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</si>
  <si>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</si>
  <si>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</si>
  <si>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</si>
  <si>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</si>
  <si>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</si>
  <si>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</si>
  <si>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</si>
  <si>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</si>
  <si>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</si>
  <si>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</si>
  <si>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</si>
  <si>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</si>
  <si>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</si>
  <si>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</si>
  <si>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</si>
  <si>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</si>
  <si>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</si>
  <si>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</si>
  <si>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</si>
  <si>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</si>
  <si>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</si>
  <si>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</si>
  <si>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</si>
  <si>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</si>
  <si>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</si>
  <si>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</si>
  <si>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</si>
  <si>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</si>
  <si>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</si>
  <si>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</si>
  <si>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</si>
  <si>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</si>
  <si>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</si>
  <si>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</si>
  <si>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</si>
  <si>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</si>
  <si>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</si>
  <si>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</si>
  <si>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</si>
  <si>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</si>
  <si>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</si>
  <si>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</si>
  <si>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</si>
  <si>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</si>
  <si>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</si>
  <si>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</si>
  <si>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</si>
  <si>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</si>
  <si>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</si>
  <si>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</si>
  <si>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</si>
  <si>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</si>
  <si>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</si>
  <si>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</si>
  <si>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</si>
  <si>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</si>
  <si>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</si>
  <si>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</si>
  <si>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</si>
  <si>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</si>
  <si>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</si>
  <si>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</si>
  <si>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</si>
  <si>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</si>
  <si>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</si>
  <si>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</si>
  <si>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</si>
  <si>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</si>
  <si>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</si>
  <si>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</si>
  <si>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</si>
  <si>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</si>
  <si>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</si>
  <si>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</si>
  <si>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</si>
  <si>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</si>
  <si>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</si>
  <si>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</si>
  <si>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</si>
  <si>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</si>
  <si>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</si>
  <si>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</si>
  <si>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</si>
  <si>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</si>
  <si>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</si>
  <si>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</si>
  <si>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</si>
  <si>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</si>
  <si>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</si>
  <si>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</si>
  <si>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</si>
  <si>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</si>
  <si>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</si>
  <si>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</si>
  <si>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</si>
  <si>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</si>
  <si>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</si>
  <si>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</si>
  <si>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</si>
  <si>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</si>
  <si>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</si>
  <si>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</si>
  <si>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</si>
  <si>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</si>
  <si>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</si>
  <si>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</si>
  <si>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</si>
  <si>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</si>
  <si>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</si>
  <si>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</si>
  <si>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</si>
  <si>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</si>
  <si>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</si>
  <si>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</si>
  <si>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</si>
  <si>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</si>
  <si>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</si>
  <si>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</si>
  <si>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</si>
  <si>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</si>
  <si>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</si>
  <si>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</si>
  <si>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</si>
  <si>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</si>
  <si>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</si>
  <si>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</si>
  <si>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</si>
  <si>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</si>
  <si>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</si>
  <si>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</si>
  <si>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</si>
  <si>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</si>
  <si>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</si>
  <si>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</si>
  <si>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</si>
  <si>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</si>
  <si>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</si>
  <si>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</si>
  <si>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</si>
  <si>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</si>
  <si>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</si>
  <si>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</si>
  <si>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</si>
  <si>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</si>
  <si>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</si>
  <si>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</si>
  <si>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</si>
  <si>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</si>
  <si>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</si>
  <si>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</si>
  <si>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</si>
  <si>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</si>
  <si>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</si>
  <si>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</si>
  <si>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</si>
  <si>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</si>
  <si>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</si>
  <si>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</si>
  <si>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</si>
  <si>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</si>
  <si>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</si>
  <si>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</si>
  <si>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</si>
  <si>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</si>
  <si>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</si>
  <si>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</si>
  <si>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</si>
  <si>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</si>
  <si>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</si>
  <si>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</si>
  <si>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</si>
  <si>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</si>
  <si>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</si>
  <si>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</si>
  <si>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</si>
  <si>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</si>
  <si>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</si>
  <si>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</si>
  <si>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</si>
  <si>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</si>
  <si>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</si>
  <si>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</si>
  <si>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</si>
  <si>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</si>
  <si>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</si>
  <si>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</si>
  <si>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</si>
  <si>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</si>
  <si>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</si>
  <si>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</si>
  <si>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</si>
  <si>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</si>
  <si>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</si>
  <si>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</si>
  <si>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</si>
  <si>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</si>
  <si>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</si>
  <si>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</si>
  <si>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</si>
  <si>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</si>
  <si>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</si>
  <si>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</si>
  <si>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</si>
  <si>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</si>
  <si>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</si>
  <si>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</si>
  <si>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</si>
  <si>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</si>
  <si>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</si>
  <si>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</si>
  <si>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</si>
  <si>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</si>
  <si>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</si>
  <si>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</si>
  <si>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</si>
  <si>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</si>
  <si>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</si>
  <si>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</si>
  <si>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</si>
  <si>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</si>
  <si>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</si>
  <si>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</si>
  <si>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</si>
  <si>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</si>
  <si>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</si>
  <si>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</si>
  <si>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</si>
  <si>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</si>
  <si>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</si>
  <si>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</si>
  <si>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</si>
  <si>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</si>
  <si>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</si>
  <si>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</si>
  <si>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</si>
  <si>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</si>
  <si>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</si>
  <si>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</si>
  <si>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</si>
  <si>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</si>
  <si>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</si>
  <si>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</si>
  <si>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</si>
  <si>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</si>
  <si>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</si>
  <si>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</si>
  <si>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</si>
  <si>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</si>
  <si>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</si>
  <si>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</si>
  <si>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</si>
  <si>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</si>
  <si>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</si>
  <si>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</si>
  <si>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</si>
  <si>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</si>
  <si>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</si>
  <si>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</si>
  <si>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</si>
  <si>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</si>
  <si>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</si>
  <si>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</si>
  <si>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</si>
  <si>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</si>
  <si>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</si>
  <si>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</si>
  <si>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</si>
  <si>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</si>
  <si>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</si>
  <si>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</si>
  <si>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</si>
  <si>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</si>
  <si>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</si>
  <si>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</si>
  <si>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</si>
  <si>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</si>
  <si>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</si>
  <si>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</si>
  <si>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</si>
  <si>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</si>
  <si>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</si>
  <si>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</si>
  <si>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</si>
  <si>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</si>
  <si>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</si>
  <si>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</si>
  <si>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</si>
  <si>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</si>
  <si>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</si>
  <si>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</si>
  <si>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</si>
  <si>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</si>
  <si>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</si>
  <si>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</si>
  <si>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</si>
  <si>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</si>
  <si>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</si>
  <si>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</si>
  <si>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</si>
  <si>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</si>
  <si>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</si>
  <si>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</si>
  <si>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</si>
  <si>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</si>
  <si>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</si>
  <si>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</si>
  <si>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</si>
  <si>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</si>
  <si>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</si>
  <si>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</si>
  <si>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</si>
  <si>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</si>
  <si>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</si>
  <si>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</si>
  <si>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</si>
  <si>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</si>
  <si>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</si>
  <si>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</si>
  <si>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</si>
  <si>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</si>
  <si>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</si>
  <si>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</si>
  <si>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</si>
  <si>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</si>
  <si>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</si>
  <si>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</si>
  <si>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</si>
  <si>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</si>
  <si>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</si>
  <si>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</si>
  <si>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</si>
  <si>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</si>
  <si>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</si>
  <si>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</si>
  <si>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</si>
  <si>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</si>
  <si>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</si>
  <si>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</si>
  <si>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</si>
  <si>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</si>
  <si>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</si>
  <si>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</si>
  <si>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</si>
  <si>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</si>
  <si>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</si>
  <si>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</si>
  <si>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</si>
  <si>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</si>
  <si>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</si>
  <si>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</si>
  <si>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</si>
  <si>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</si>
  <si>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</si>
  <si>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</si>
  <si>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</si>
  <si>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</si>
  <si>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</si>
  <si>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</si>
  <si>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</si>
  <si>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</si>
  <si>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</si>
  <si>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</si>
  <si>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</si>
  <si>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</si>
  <si>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</si>
  <si>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</si>
  <si>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</si>
  <si>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</si>
  <si>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</si>
  <si>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</si>
  <si>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</si>
  <si>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</si>
  <si>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</si>
  <si>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</si>
  <si>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</si>
  <si>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</si>
  <si>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</si>
  <si>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</si>
  <si>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</si>
  <si>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</si>
  <si>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</si>
  <si>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</si>
  <si>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</si>
  <si>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</si>
  <si>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</si>
  <si>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</si>
  <si>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</si>
  <si>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</si>
  <si>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</si>
  <si>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</si>
  <si>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</si>
  <si>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</si>
  <si>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</si>
  <si>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</si>
  <si>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</si>
  <si>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</si>
  <si>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</si>
  <si>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</si>
  <si>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</si>
  <si>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</si>
  <si>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</si>
  <si>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</si>
  <si>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</si>
  <si>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</si>
  <si>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</si>
  <si>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</si>
  <si>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</si>
  <si>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</si>
  <si>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</si>
  <si>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</si>
  <si>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</si>
  <si>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</si>
  <si>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</si>
  <si>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</si>
  <si>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</si>
  <si>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</si>
  <si>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</si>
  <si>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</si>
  <si>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</si>
  <si>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</si>
  <si>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</si>
  <si>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</si>
  <si>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</si>
  <si>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</si>
  <si>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</si>
  <si>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</si>
  <si>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</si>
  <si>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</si>
  <si>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</si>
  <si>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</si>
  <si>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</si>
  <si>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</si>
  <si>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</si>
  <si>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</si>
  <si>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</si>
  <si>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</si>
  <si>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</si>
  <si>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</si>
  <si>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</si>
  <si>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</si>
  <si>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</si>
  <si>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</si>
  <si>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</si>
  <si>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</si>
  <si>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</si>
  <si>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</si>
  <si>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</si>
  <si>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</si>
  <si>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</si>
  <si>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</si>
  <si>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</si>
  <si>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</si>
  <si>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</si>
  <si>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</si>
  <si>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</si>
  <si>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</si>
  <si>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</si>
  <si>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</si>
  <si>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</si>
  <si>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</si>
  <si>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</si>
  <si>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</si>
  <si>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</si>
  <si>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</si>
  <si>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</si>
  <si>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</si>
  <si>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</si>
  <si>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</si>
  <si>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</si>
  <si>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</si>
  <si>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</si>
  <si>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</si>
  <si>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</si>
  <si>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</si>
  <si>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</si>
  <si>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</si>
  <si>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</si>
  <si>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</si>
  <si>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</si>
  <si>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</si>
  <si>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</si>
  <si>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</si>
  <si>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</si>
  <si>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</si>
  <si>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</si>
  <si>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</si>
  <si>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</si>
  <si>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</si>
  <si>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</si>
  <si>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</si>
  <si>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</si>
  <si>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</si>
  <si>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</si>
  <si>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</si>
  <si>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</si>
  <si>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</si>
  <si>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</si>
  <si>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</si>
  <si>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</si>
  <si>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</si>
  <si>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</si>
  <si>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</si>
  <si>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</si>
  <si>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</si>
  <si>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</si>
  <si>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</si>
  <si>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</si>
  <si>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</si>
  <si>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</si>
  <si>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</si>
  <si>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</si>
  <si>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</si>
  <si>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</si>
  <si>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</si>
  <si>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</si>
  <si>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</si>
  <si>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</si>
  <si>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</si>
  <si>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</si>
  <si>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</si>
  <si>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</si>
  <si>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</si>
  <si>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</si>
  <si>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</si>
  <si>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</si>
  <si>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</si>
  <si>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</si>
  <si>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</si>
  <si>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</si>
  <si>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</si>
  <si>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</si>
  <si>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</si>
  <si>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</si>
  <si>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</si>
  <si>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</si>
  <si>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</si>
  <si>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</si>
  <si>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</si>
  <si>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</si>
  <si>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</si>
  <si>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</si>
  <si>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</si>
  <si>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</si>
  <si>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</si>
  <si>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</si>
  <si>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</si>
  <si>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</si>
  <si>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</si>
  <si>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</si>
  <si>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</si>
  <si>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</si>
  <si>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</si>
  <si>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</si>
  <si>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</si>
  <si>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</si>
  <si>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</si>
  <si>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</si>
  <si>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</si>
  <si>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</si>
  <si>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</si>
  <si>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</si>
  <si>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</si>
  <si>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</si>
  <si>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</si>
  <si>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</si>
  <si>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</si>
  <si>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</si>
  <si>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</si>
  <si>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</si>
  <si>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</si>
  <si>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</si>
  <si>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</si>
  <si>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</si>
  <si>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</si>
  <si>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</si>
  <si>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</si>
  <si>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</si>
  <si>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</si>
  <si>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</si>
  <si>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</si>
  <si>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</si>
  <si>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</si>
  <si>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</si>
  <si>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</si>
  <si>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</si>
  <si>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</si>
  <si>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</si>
  <si>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</si>
  <si>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</si>
  <si>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</si>
  <si>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</si>
  <si>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</si>
  <si>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</si>
  <si>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</si>
  <si>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</si>
  <si>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</si>
  <si>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</si>
  <si>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</si>
  <si>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</si>
  <si>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</si>
  <si>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</si>
  <si>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</si>
  <si>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</si>
  <si>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</si>
  <si>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</si>
  <si>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</si>
  <si>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</si>
  <si>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</si>
  <si>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</si>
  <si>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</si>
  <si>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</si>
  <si>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</si>
  <si>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</si>
  <si>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</si>
  <si>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</si>
  <si>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</si>
  <si>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</si>
  <si>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</si>
  <si>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</si>
  <si>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</si>
  <si>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</si>
  <si>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</si>
  <si>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</si>
  <si>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</si>
  <si>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</si>
  <si>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</si>
  <si>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</si>
  <si>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</si>
  <si>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</si>
  <si>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</si>
  <si>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</si>
  <si>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</si>
  <si>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</si>
  <si>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</si>
  <si>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</si>
  <si>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</si>
  <si>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</si>
  <si>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</si>
  <si>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</si>
  <si>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</si>
  <si>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</si>
  <si>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</si>
  <si>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</si>
  <si>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</si>
  <si>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</si>
  <si>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</si>
  <si>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</si>
  <si>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</si>
  <si>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</si>
  <si>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</si>
  <si>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</si>
  <si>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</si>
  <si>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</si>
  <si>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</si>
  <si>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</si>
  <si>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</si>
  <si>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</si>
  <si>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</si>
  <si>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</si>
  <si>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</si>
  <si>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</si>
  <si>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</si>
  <si>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</si>
  <si>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</si>
  <si>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</si>
  <si>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</si>
  <si>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</si>
  <si>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</si>
  <si>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</si>
  <si>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</si>
  <si>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</si>
  <si>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</si>
  <si>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</si>
  <si>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</si>
  <si>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</si>
  <si>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</si>
  <si>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</si>
  <si>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</si>
  <si>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</si>
  <si>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</si>
  <si>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</si>
  <si>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</si>
  <si>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</si>
  <si>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</si>
  <si>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</si>
  <si>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</si>
  <si>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</si>
  <si>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</si>
  <si>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</si>
  <si>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</si>
  <si>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</si>
  <si>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</si>
  <si>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</si>
  <si>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</si>
  <si>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</si>
  <si>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</si>
  <si>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</si>
  <si>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</si>
  <si>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</si>
  <si>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</si>
  <si>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</si>
  <si>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</si>
  <si>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</si>
  <si>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</si>
  <si>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</si>
  <si>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</si>
  <si>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</si>
  <si>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</si>
  <si>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</si>
  <si>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</si>
  <si>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</si>
  <si>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</si>
  <si>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</si>
  <si>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</si>
  <si>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</si>
  <si>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</si>
  <si>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</si>
  <si>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</si>
  <si>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</si>
  <si>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</si>
  <si>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</si>
  <si>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</si>
  <si>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</si>
  <si>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</si>
  <si>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</si>
  <si>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</si>
  <si>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</si>
  <si>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</si>
  <si>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</si>
  <si>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</si>
  <si>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</si>
  <si>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</si>
  <si>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</si>
  <si>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</si>
  <si>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</si>
  <si>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</si>
  <si>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</si>
  <si>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</si>
  <si>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</si>
  <si>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</si>
  <si>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</si>
  <si>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</si>
  <si>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</si>
  <si>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</si>
  <si>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</si>
  <si>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</si>
  <si>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</si>
  <si>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</si>
  <si>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</si>
  <si>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</si>
  <si>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</si>
  <si>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</si>
  <si>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</si>
  <si>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</si>
  <si>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</si>
  <si>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</si>
  <si>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</si>
  <si>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</si>
  <si>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</si>
  <si>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</si>
  <si>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</si>
  <si>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</si>
  <si>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</si>
  <si>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</si>
  <si>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</si>
  <si>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</si>
  <si>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</si>
  <si>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</si>
  <si>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</si>
  <si>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</si>
  <si>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</si>
  <si>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</si>
  <si>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</si>
  <si>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</si>
  <si>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</si>
  <si>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</si>
  <si>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</si>
  <si>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</si>
  <si>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</si>
  <si>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</si>
  <si>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</si>
  <si>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</si>
  <si>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</si>
  <si>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</si>
  <si>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</si>
  <si>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</si>
  <si>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</si>
  <si>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</si>
  <si>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</si>
  <si>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</si>
  <si>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</si>
  <si>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</si>
  <si>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</si>
  <si>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</si>
  <si>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</si>
  <si>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</si>
  <si>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</si>
  <si>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</si>
  <si>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</si>
  <si>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</si>
  <si>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</si>
  <si>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</si>
  <si>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</si>
  <si>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</si>
  <si>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</si>
  <si>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</si>
  <si>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</si>
  <si>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</si>
  <si>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</si>
  <si>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</si>
  <si>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</si>
  <si>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</si>
  <si>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</si>
  <si>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</si>
  <si>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</si>
  <si>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</si>
  <si>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</si>
  <si>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</si>
  <si>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</si>
  <si>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</si>
  <si>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</si>
  <si>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</si>
  <si>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</si>
  <si>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</si>
  <si>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</si>
  <si>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</si>
  <si>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</si>
  <si>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</si>
  <si>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</si>
  <si>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</si>
  <si>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</si>
  <si>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</si>
  <si>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</si>
  <si>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</si>
  <si>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</si>
  <si>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</si>
  <si>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</si>
  <si>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</si>
  <si>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</si>
  <si>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</si>
  <si>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</si>
  <si>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</si>
  <si>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</si>
  <si>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</si>
  <si>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</si>
  <si>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</si>
  <si>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</si>
  <si>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</si>
  <si>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</si>
  <si>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</si>
  <si>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</si>
  <si>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</si>
  <si>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</si>
  <si>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</si>
  <si>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</si>
  <si>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</si>
  <si>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</si>
  <si>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</si>
  <si>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</si>
  <si>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</si>
  <si>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</si>
  <si>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</si>
  <si>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</si>
  <si>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</si>
  <si>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</si>
  <si>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</si>
  <si>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</si>
  <si>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</si>
  <si>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</si>
  <si>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</si>
  <si>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</si>
  <si>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</si>
  <si>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</si>
  <si>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</si>
  <si>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</si>
  <si>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</si>
  <si>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</si>
  <si>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</si>
  <si>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</si>
  <si>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</si>
  <si>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</si>
  <si>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</si>
  <si>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</si>
  <si>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</si>
  <si>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</si>
  <si>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</si>
  <si>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</si>
  <si>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</si>
  <si>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</si>
  <si>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</si>
  <si>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</si>
  <si>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</si>
  <si>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</si>
  <si>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</si>
  <si>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</si>
  <si>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</si>
  <si>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</si>
  <si>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</si>
  <si>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</si>
  <si>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</si>
  <si>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</si>
  <si>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</si>
  <si>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</si>
  <si>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</si>
  <si>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</si>
  <si>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</si>
  <si>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</si>
  <si>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</si>
  <si>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</si>
  <si>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</si>
  <si>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</si>
  <si>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</si>
  <si>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</si>
  <si>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</si>
  <si>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</si>
  <si>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</si>
  <si>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</si>
  <si>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</si>
  <si>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</si>
  <si>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</si>
  <si>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</si>
  <si>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</si>
  <si>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</si>
  <si>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</si>
  <si>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</si>
  <si>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</si>
  <si>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</si>
  <si>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</si>
  <si>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</si>
  <si>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</si>
  <si>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</si>
  <si>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</si>
  <si>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</si>
  <si>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</si>
  <si>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</si>
  <si>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</si>
  <si>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</si>
  <si>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</si>
  <si>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</si>
  <si>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</si>
  <si>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</si>
  <si>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</si>
  <si>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</si>
  <si>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</si>
  <si>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</si>
  <si>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</si>
  <si>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</si>
  <si>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</si>
  <si>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</si>
  <si>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</si>
  <si>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</si>
  <si>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</si>
  <si>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</si>
  <si>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</si>
  <si>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</si>
  <si>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</si>
  <si>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</si>
  <si>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</si>
  <si>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</si>
  <si>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</si>
  <si>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</si>
  <si>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</si>
  <si>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</si>
  <si>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</si>
  <si>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</si>
  <si>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</si>
  <si>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</si>
  <si>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</si>
  <si>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</si>
  <si>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</si>
  <si>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</si>
  <si>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</si>
  <si>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</si>
  <si>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</si>
  <si>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</si>
  <si>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</si>
  <si>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</si>
  <si>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</si>
  <si>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</si>
  <si>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</si>
  <si>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</si>
  <si>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</si>
  <si>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</si>
  <si>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</si>
  <si>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</si>
  <si>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</si>
  <si>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</si>
  <si>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</si>
  <si>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</si>
  <si>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</si>
  <si>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</si>
  <si>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</si>
  <si>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</si>
  <si>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</si>
  <si>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</si>
  <si>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</si>
  <si>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</si>
  <si>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</si>
  <si>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</si>
  <si>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</si>
  <si>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</si>
  <si>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</si>
  <si>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</si>
  <si>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</si>
  <si>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</si>
  <si>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</si>
  <si>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</si>
  <si>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</si>
  <si>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</si>
  <si>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</si>
  <si>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</si>
  <si>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</si>
  <si>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</si>
  <si>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</si>
  <si>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</si>
  <si>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</si>
  <si>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</si>
  <si>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</si>
  <si>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</si>
  <si>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</si>
  <si>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</si>
  <si>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</si>
  <si>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</si>
  <si>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</si>
  <si>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</si>
  <si>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</si>
  <si>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</si>
  <si>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</si>
  <si>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</si>
  <si>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</si>
  <si>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</si>
  <si>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</si>
  <si>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</si>
  <si>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</si>
  <si>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</si>
  <si>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</si>
  <si>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</si>
  <si>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</si>
  <si>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</si>
  <si>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</si>
  <si>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</si>
  <si>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</si>
  <si>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</si>
  <si>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</si>
  <si>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</si>
  <si>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</si>
  <si>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</si>
  <si>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</si>
  <si>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</si>
  <si>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</si>
  <si>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</si>
  <si>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</si>
  <si>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</si>
  <si>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</si>
  <si>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</si>
  <si>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</si>
  <si>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</si>
  <si>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</si>
  <si>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</si>
  <si>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</si>
  <si>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</si>
  <si>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</si>
  <si>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</si>
  <si>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</si>
  <si>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</si>
  <si>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</si>
  <si>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</si>
  <si>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</si>
  <si>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</si>
  <si>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</si>
  <si>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</si>
  <si>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</si>
  <si>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</si>
  <si>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</si>
  <si>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</si>
  <si>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</si>
  <si>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</si>
  <si>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</si>
  <si>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</si>
  <si>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</si>
  <si>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</si>
  <si>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</si>
  <si>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</si>
  <si>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</si>
  <si>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</si>
  <si>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</si>
  <si>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</si>
  <si>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</si>
  <si>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</si>
  <si>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</si>
  <si>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</si>
  <si>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</si>
  <si>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</si>
  <si>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</si>
  <si>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</si>
  <si>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</si>
  <si>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</si>
  <si>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</si>
  <si>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</si>
  <si>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</si>
  <si>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</si>
  <si>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</si>
  <si>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</si>
  <si>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</si>
  <si>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</si>
  <si>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</si>
  <si>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</si>
  <si>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</si>
  <si>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</si>
  <si>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</si>
  <si>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</si>
  <si>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</si>
  <si>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</si>
  <si>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</si>
  <si>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</si>
  <si>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</si>
  <si>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</si>
  <si>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</si>
  <si>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</si>
  <si>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</si>
  <si>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</si>
  <si>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</si>
  <si>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</si>
  <si>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</si>
  <si>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</si>
  <si>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</si>
  <si>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</si>
  <si>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</si>
  <si>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</si>
  <si>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</si>
  <si>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</si>
  <si>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</si>
  <si>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</si>
  <si>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</si>
  <si>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</si>
  <si>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</si>
  <si>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</si>
  <si>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</si>
  <si>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</si>
  <si>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</si>
  <si>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</si>
  <si>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</si>
  <si>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</si>
  <si>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</si>
  <si>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</si>
  <si>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</si>
  <si>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</si>
  <si>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</si>
  <si>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</si>
  <si>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</si>
  <si>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</si>
  <si>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</si>
  <si>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</si>
  <si>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</si>
  <si>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</si>
  <si>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</si>
  <si>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</si>
  <si>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</si>
  <si>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</si>
  <si>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</si>
  <si>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</si>
  <si>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</si>
  <si>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</si>
  <si>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</si>
  <si>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</si>
  <si>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</si>
  <si>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</si>
  <si>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</si>
  <si>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</si>
  <si>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</si>
  <si>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</si>
  <si>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</si>
  <si>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</si>
  <si>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</si>
  <si>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</si>
  <si>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</si>
  <si>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</si>
  <si>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</si>
  <si>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</si>
  <si>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</si>
  <si>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</si>
  <si>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</si>
  <si>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</si>
  <si>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</si>
  <si>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</si>
  <si>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</si>
  <si>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</si>
  <si>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</si>
  <si>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</si>
  <si>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</si>
  <si>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</si>
  <si>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</si>
  <si>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</si>
  <si>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</si>
  <si>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</si>
  <si>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</si>
  <si>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</si>
  <si>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</si>
  <si>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</si>
  <si>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</si>
  <si>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</si>
  <si>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</si>
  <si>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</si>
  <si>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</si>
  <si>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</si>
  <si>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</si>
  <si>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</si>
  <si>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</si>
  <si>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</si>
  <si>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</si>
  <si>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</si>
  <si>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</si>
  <si>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</si>
  <si>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</si>
  <si>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</si>
  <si>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</si>
  <si>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</si>
  <si>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</si>
  <si>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</si>
  <si>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</si>
  <si>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</si>
  <si>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</si>
  <si>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</si>
  <si>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</si>
  <si>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</si>
  <si>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</si>
  <si>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</si>
  <si>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</si>
  <si>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</si>
  <si>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</si>
  <si>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</si>
  <si>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</si>
  <si>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</si>
  <si>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</si>
  <si>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</si>
  <si>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</si>
  <si>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</si>
  <si>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</si>
  <si>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</si>
  <si>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</si>
  <si>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</si>
  <si>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</si>
  <si>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</si>
  <si>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</si>
  <si>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</si>
  <si>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</si>
  <si>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</si>
  <si>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</si>
  <si>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</si>
  <si>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</si>
  <si>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</si>
  <si>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</si>
  <si>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</si>
  <si>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</si>
  <si>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</si>
  <si>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</si>
  <si>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</si>
  <si>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</si>
  <si>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</si>
  <si>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</si>
  <si>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</si>
  <si>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</si>
  <si>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</si>
  <si>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</si>
  <si>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</si>
  <si>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</si>
  <si>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</si>
  <si>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</si>
  <si>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</si>
  <si>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</si>
  <si>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</si>
  <si>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</si>
  <si>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</si>
  <si>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</si>
  <si>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</si>
  <si>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</si>
  <si>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</si>
  <si>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</si>
  <si>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</si>
  <si>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</si>
  <si>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</si>
  <si>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</si>
  <si>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</si>
  <si>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</si>
  <si>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</si>
  <si>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</si>
  <si>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</si>
  <si>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</si>
  <si>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</si>
  <si>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</si>
  <si>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</si>
  <si>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</si>
  <si>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</si>
  <si>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</si>
  <si>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</si>
  <si>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</si>
  <si>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</si>
  <si>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</si>
  <si>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</si>
  <si>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</si>
  <si>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</si>
  <si>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</si>
  <si>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</si>
  <si>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</si>
  <si>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</si>
  <si>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</si>
  <si>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</si>
  <si>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</si>
  <si>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</si>
  <si>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</si>
  <si>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</si>
  <si>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</si>
  <si>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</si>
  <si>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</si>
  <si>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</si>
  <si>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</si>
  <si>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</si>
  <si>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</si>
  <si>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</si>
  <si>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</si>
  <si>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</si>
  <si>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</si>
  <si>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</si>
  <si>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</si>
  <si>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</si>
  <si>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</si>
  <si>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</si>
  <si>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</si>
  <si>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</si>
  <si>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</si>
  <si>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</si>
  <si>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</si>
  <si>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</si>
  <si>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</si>
  <si>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</si>
  <si>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</si>
  <si>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</si>
  <si>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</si>
  <si>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</si>
  <si>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</si>
  <si>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</si>
  <si>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</si>
  <si>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</si>
  <si>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</si>
  <si>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</si>
  <si>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</si>
  <si>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</si>
  <si>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</si>
  <si>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</si>
  <si>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</si>
  <si>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</si>
  <si>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</si>
  <si>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</si>
  <si>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</si>
  <si>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</si>
  <si>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</si>
  <si>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</si>
  <si>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</si>
  <si>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</si>
  <si>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</si>
  <si>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</si>
  <si>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</si>
  <si>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</si>
  <si>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</si>
  <si>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</si>
  <si>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</si>
  <si>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</si>
  <si>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</si>
  <si>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</si>
  <si>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</si>
  <si>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</si>
  <si>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</si>
  <si>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</si>
  <si>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</si>
  <si>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</si>
  <si>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</si>
  <si>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</si>
  <si>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</si>
  <si>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</si>
  <si>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</si>
  <si>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</si>
  <si>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</si>
  <si>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</si>
  <si>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</si>
  <si>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</si>
  <si>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</si>
  <si>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</si>
  <si>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</si>
  <si>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</si>
  <si>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</si>
  <si>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</si>
  <si>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</si>
  <si>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</si>
  <si>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</si>
  <si>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</si>
  <si>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</si>
  <si>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</si>
  <si>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</si>
  <si>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</si>
  <si>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</si>
  <si>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</si>
  <si>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</si>
  <si>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</si>
  <si>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</si>
  <si>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</si>
  <si>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</si>
  <si>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</si>
  <si>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</si>
  <si>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</si>
  <si>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</si>
  <si>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</si>
  <si>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</si>
  <si>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</si>
  <si>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</si>
  <si>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</si>
  <si>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</si>
  <si>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</si>
  <si>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</si>
  <si>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</si>
  <si>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</si>
  <si>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</si>
  <si>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</si>
  <si>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</si>
  <si>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</si>
  <si>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</si>
  <si>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</si>
  <si>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</si>
  <si>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</si>
  <si>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</si>
  <si>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</si>
  <si>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</si>
  <si>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</si>
  <si>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</si>
  <si>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</si>
  <si>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</si>
  <si>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</si>
  <si>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</si>
  <si>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</si>
  <si>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</si>
  <si>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</si>
  <si>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</si>
  <si>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</si>
  <si>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</si>
  <si>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</si>
  <si>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</si>
  <si>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</si>
  <si>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</si>
  <si>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</si>
  <si>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</si>
  <si>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</si>
  <si>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</si>
  <si>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</si>
  <si>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</si>
  <si>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</si>
  <si>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</si>
  <si>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</si>
  <si>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</si>
  <si>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</si>
  <si>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</si>
  <si>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</si>
  <si>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</si>
  <si>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</si>
  <si>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</si>
  <si>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</si>
  <si>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</si>
  <si>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</si>
  <si>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</si>
  <si>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</si>
  <si>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</si>
  <si>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</si>
  <si>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</si>
  <si>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</si>
  <si>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</si>
  <si>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</si>
  <si>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</si>
  <si>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</si>
  <si>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</si>
  <si>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</si>
  <si>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</si>
  <si>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</si>
  <si>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</si>
  <si>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</si>
  <si>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</si>
  <si>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</si>
  <si>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</si>
  <si>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</si>
  <si>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</si>
  <si>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</si>
  <si>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</si>
  <si>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</si>
  <si>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</si>
  <si>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</si>
  <si>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</si>
  <si>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</si>
  <si>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</si>
  <si>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</si>
  <si>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</si>
  <si>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</si>
  <si>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</si>
  <si>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</si>
  <si>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</si>
  <si>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</si>
  <si>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</si>
  <si>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</si>
  <si>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</si>
  <si>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</si>
  <si>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</si>
  <si>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</si>
  <si>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</si>
  <si>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</si>
  <si>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</si>
  <si>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</si>
  <si>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</si>
  <si>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</si>
  <si>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</si>
  <si>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</si>
  <si>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</si>
  <si>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</si>
  <si>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</si>
  <si>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</si>
  <si>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</si>
  <si>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</si>
  <si>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</si>
  <si>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</si>
  <si>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</si>
  <si>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</si>
  <si>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</si>
  <si>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</si>
  <si>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</si>
  <si>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</si>
  <si>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</si>
  <si>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</si>
  <si>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</si>
  <si>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</si>
  <si>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</si>
  <si>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</si>
  <si>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</si>
  <si>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</si>
  <si>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</si>
  <si>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</si>
  <si>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</si>
  <si>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</si>
  <si>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</si>
  <si>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</si>
  <si>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</si>
  <si>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</si>
  <si>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</si>
  <si>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</si>
  <si>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</si>
  <si>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</si>
  <si>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</si>
  <si>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</si>
  <si>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</si>
  <si>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</si>
  <si>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</si>
  <si>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</si>
  <si>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</si>
  <si>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</si>
  <si>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</si>
  <si>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</si>
  <si>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</si>
  <si>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</si>
  <si>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</si>
  <si>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</si>
  <si>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</si>
  <si>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</si>
  <si>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</si>
  <si>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</si>
  <si>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</si>
  <si>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</si>
  <si>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</si>
  <si>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</si>
  <si>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</si>
  <si>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</si>
  <si>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</si>
  <si>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</si>
  <si>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</si>
  <si>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</si>
  <si>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</si>
  <si>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</si>
  <si>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</si>
  <si>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</si>
  <si>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</si>
  <si>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</si>
  <si>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</si>
  <si>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</si>
  <si>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</si>
  <si>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</si>
  <si>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</si>
  <si>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</si>
  <si>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</si>
  <si>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</si>
  <si>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</si>
  <si>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</si>
  <si>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</si>
  <si>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</si>
  <si>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</si>
  <si>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</si>
  <si>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</si>
  <si>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</si>
  <si>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</si>
  <si>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</si>
  <si>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</si>
  <si>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</si>
  <si>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</si>
  <si>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</si>
  <si>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</si>
  <si>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</si>
  <si>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</si>
  <si>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</si>
  <si>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</si>
  <si>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</si>
  <si>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</si>
  <si>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</si>
  <si>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</si>
  <si>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</si>
  <si>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</si>
  <si>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</si>
  <si>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</si>
  <si>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</si>
  <si>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</si>
  <si>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</si>
  <si>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</si>
  <si>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</si>
  <si>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</si>
  <si>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</si>
  <si>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</si>
  <si>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</si>
  <si>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</si>
  <si>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</si>
  <si>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</si>
  <si>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</si>
  <si>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</si>
  <si>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</si>
  <si>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</si>
  <si>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</si>
  <si>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</si>
  <si>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</si>
  <si>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</si>
  <si>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</si>
  <si>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</si>
  <si>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</si>
  <si>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</si>
  <si>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</si>
  <si>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</si>
  <si>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</si>
  <si>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</si>
  <si>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</si>
  <si>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</si>
  <si>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</si>
  <si>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</si>
  <si>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</si>
  <si>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</si>
  <si>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</si>
  <si>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</si>
  <si>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</si>
  <si>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</si>
  <si>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</si>
  <si>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</si>
  <si>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</si>
  <si>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</si>
  <si>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</si>
  <si>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</si>
  <si>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</si>
  <si>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</si>
  <si>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</si>
  <si>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</si>
  <si>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</si>
  <si>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</si>
  <si>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</si>
  <si>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</si>
  <si>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</si>
  <si>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</si>
  <si>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</si>
  <si>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</si>
  <si>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</si>
  <si>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</si>
  <si>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</si>
  <si>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</si>
  <si>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</si>
  <si>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</si>
  <si>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</si>
  <si>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</si>
  <si>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</si>
  <si>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</si>
  <si>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</si>
  <si>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</si>
  <si>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</si>
  <si>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</si>
  <si>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</si>
  <si>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</si>
  <si>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</si>
  <si>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</si>
  <si>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</si>
  <si>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</si>
  <si>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</si>
  <si>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</si>
  <si>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</si>
  <si>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</si>
  <si>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</si>
  <si>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</si>
  <si>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</si>
  <si>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</si>
  <si>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</si>
  <si>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</si>
  <si>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</si>
  <si>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</si>
  <si>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</si>
  <si>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</si>
  <si>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</si>
  <si>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</si>
  <si>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</si>
  <si>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</si>
  <si>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</si>
  <si>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</si>
  <si>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</si>
  <si>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</si>
  <si>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</si>
  <si>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</si>
  <si>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</si>
  <si>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</si>
  <si>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</si>
  <si>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</si>
  <si>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</si>
  <si>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</si>
  <si>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</si>
  <si>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</si>
  <si>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</si>
  <si>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</si>
  <si>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</si>
  <si>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</si>
  <si>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</si>
  <si>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</si>
  <si>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</si>
  <si>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</si>
  <si>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</si>
  <si>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</si>
  <si>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</si>
  <si>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</si>
  <si>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</si>
  <si>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</si>
  <si>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</si>
  <si>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</si>
  <si>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</si>
  <si>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</si>
  <si>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</si>
  <si>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</si>
  <si>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</si>
  <si>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</si>
  <si>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</si>
  <si>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</si>
  <si>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</si>
  <si>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</si>
  <si>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</si>
  <si>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</si>
  <si>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</si>
  <si>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</si>
  <si>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</si>
  <si>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</si>
  <si>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</si>
  <si>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</si>
  <si>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</si>
  <si>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</si>
  <si>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</si>
  <si>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</si>
  <si>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</si>
  <si>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</si>
  <si>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</si>
  <si>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</si>
  <si>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</si>
  <si>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</si>
  <si>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</si>
  <si>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</si>
  <si>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</si>
  <si>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</si>
  <si>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</si>
  <si>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</si>
  <si>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</si>
  <si>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</si>
  <si>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</si>
  <si>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</si>
  <si>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</si>
  <si>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</si>
  <si>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</si>
  <si>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</si>
  <si>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</si>
  <si>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</si>
  <si>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</si>
  <si>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</si>
  <si>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</si>
  <si>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</si>
  <si>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</si>
  <si>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</si>
  <si>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</si>
  <si>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</si>
  <si>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</si>
  <si>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</si>
  <si>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</si>
  <si>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</si>
  <si>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</si>
  <si>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</si>
  <si>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</si>
  <si>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</si>
  <si>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</si>
  <si>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</si>
  <si>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</si>
  <si>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</si>
  <si>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</si>
  <si>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</si>
  <si>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</si>
  <si>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</si>
  <si>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</si>
  <si>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</si>
  <si>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</si>
  <si>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</si>
  <si>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</si>
  <si>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</si>
  <si>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</si>
  <si>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</si>
  <si>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</si>
  <si>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</si>
  <si>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</si>
  <si>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</si>
  <si>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</si>
  <si>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</si>
  <si>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</si>
  <si>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</si>
  <si>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</si>
  <si>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</si>
  <si>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</si>
  <si>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</si>
  <si>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</si>
  <si>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</si>
  <si>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</si>
  <si>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</si>
  <si>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</si>
  <si>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</si>
  <si>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</si>
  <si>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</si>
  <si>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</si>
  <si>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</si>
  <si>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</si>
  <si>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</si>
  <si>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</si>
  <si>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</si>
  <si>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</si>
  <si>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</si>
  <si>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</si>
  <si>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</si>
  <si>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</si>
  <si>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</si>
  <si>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</si>
  <si>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</si>
  <si>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</si>
  <si>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</si>
  <si>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</si>
  <si>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</si>
  <si>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</si>
  <si>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</si>
  <si>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</si>
  <si>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</si>
  <si>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</si>
  <si>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</si>
  <si>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</si>
  <si>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</si>
  <si>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</si>
  <si>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</si>
  <si>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</si>
  <si>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</si>
  <si>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</si>
  <si>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</si>
  <si>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</si>
  <si>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</si>
  <si>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</si>
  <si>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</si>
  <si>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</si>
  <si>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</si>
  <si>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</si>
  <si>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</si>
  <si>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</si>
  <si>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</si>
  <si>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</si>
  <si>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</si>
  <si>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</si>
  <si>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</si>
  <si>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</si>
  <si>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</si>
  <si>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</si>
  <si>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</si>
  <si>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</si>
  <si>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</si>
  <si>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</si>
  <si>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</si>
  <si>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</si>
  <si>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</si>
  <si>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</si>
  <si>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</si>
  <si>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</si>
  <si>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</si>
  <si>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</si>
  <si>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</si>
  <si>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</si>
  <si>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</si>
  <si>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</si>
  <si>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</si>
  <si>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</si>
  <si>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</si>
  <si>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</si>
  <si>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</si>
  <si>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</si>
  <si>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</si>
  <si>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</si>
  <si>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</si>
  <si>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</si>
  <si>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</si>
  <si>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</si>
  <si>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</si>
  <si>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</si>
  <si>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</si>
  <si>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</si>
  <si>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</si>
  <si>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</si>
  <si>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</si>
  <si>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</si>
  <si>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</si>
  <si>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</si>
  <si>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</si>
  <si>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</si>
  <si>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</si>
  <si>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</si>
  <si>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</si>
  <si>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</si>
  <si>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</si>
  <si>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</si>
  <si>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</si>
  <si>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</si>
  <si>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</si>
  <si>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</si>
  <si>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</si>
  <si>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</si>
  <si>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</si>
  <si>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</si>
  <si>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</si>
  <si>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</si>
  <si>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</si>
  <si>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</si>
  <si>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</si>
  <si>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</si>
  <si>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</si>
  <si>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</si>
  <si>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</si>
  <si>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</si>
  <si>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</si>
  <si>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</si>
  <si>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</si>
  <si>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</si>
  <si>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</si>
  <si>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</si>
  <si>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</si>
  <si>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</si>
  <si>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</si>
  <si>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</si>
  <si>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</si>
  <si>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</si>
  <si>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</si>
  <si>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</si>
  <si>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</si>
  <si>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</si>
  <si>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</si>
  <si>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</si>
  <si>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</si>
  <si>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</si>
  <si>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</si>
  <si>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</si>
  <si>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</si>
  <si>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</si>
  <si>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</si>
  <si>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</si>
  <si>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</si>
  <si>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</si>
  <si>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</si>
  <si>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</si>
  <si>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</si>
  <si>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</si>
  <si>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</si>
  <si>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</si>
  <si>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</si>
  <si>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</si>
  <si>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</si>
  <si>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</si>
  <si>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</si>
  <si>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</si>
  <si>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</si>
  <si>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</si>
  <si>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</si>
  <si>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</si>
  <si>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</si>
  <si>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</si>
  <si>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</si>
  <si>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</si>
  <si>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</si>
  <si>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</si>
  <si>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</si>
  <si>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</si>
  <si>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</si>
  <si>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</si>
  <si>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</si>
  <si>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</si>
  <si>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</si>
  <si>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</si>
  <si>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</si>
  <si>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</si>
  <si>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</si>
  <si>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</si>
  <si>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</si>
  <si>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</si>
  <si>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</si>
  <si>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</si>
  <si>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</si>
  <si>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</si>
  <si>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</si>
  <si>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</si>
  <si>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</si>
  <si>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</si>
  <si>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</si>
  <si>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</si>
  <si>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</si>
  <si>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</si>
  <si>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</si>
  <si>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</si>
  <si>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</si>
  <si>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</si>
  <si>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</si>
  <si>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</si>
  <si>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</si>
  <si>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</si>
  <si>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</si>
  <si>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</si>
  <si>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</si>
  <si>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</si>
  <si>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</si>
  <si>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</si>
  <si>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</si>
  <si>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</si>
  <si>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</si>
  <si>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</si>
  <si>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</si>
  <si>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</si>
  <si>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</si>
  <si>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</si>
  <si>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</si>
  <si>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</si>
  <si>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</si>
  <si>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</si>
  <si>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</si>
  <si>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</si>
  <si>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</si>
  <si>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</si>
  <si>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</si>
  <si>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</si>
  <si>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</si>
  <si>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</si>
  <si>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</si>
  <si>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</si>
  <si>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</si>
  <si>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</si>
  <si>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</si>
  <si>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</si>
  <si>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</si>
  <si>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</si>
  <si>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</si>
  <si>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</si>
  <si>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</si>
  <si>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</si>
  <si>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</si>
  <si>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</si>
  <si>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</si>
  <si>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</si>
  <si>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</si>
  <si>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</si>
  <si>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</si>
  <si>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</si>
  <si>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</si>
  <si>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</si>
  <si>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</si>
  <si>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</si>
  <si>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</si>
  <si>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</si>
  <si>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</si>
  <si>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</si>
  <si>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</si>
  <si>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</si>
  <si>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</si>
  <si>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</si>
  <si>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</si>
  <si>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</si>
  <si>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</si>
  <si>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</si>
  <si>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</si>
  <si>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</si>
  <si>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</si>
  <si>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</si>
  <si>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</si>
  <si>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</si>
  <si>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</si>
  <si>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</si>
  <si>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</si>
  <si>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</si>
  <si>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</si>
  <si>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</si>
  <si>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</si>
  <si>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</si>
  <si>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</si>
  <si>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</si>
  <si>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</si>
  <si>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</si>
  <si>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</si>
  <si>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</si>
  <si>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</si>
  <si>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</si>
  <si>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</si>
  <si>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</si>
  <si>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</si>
  <si>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</si>
  <si>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</si>
  <si>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</si>
  <si>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</si>
  <si>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</si>
  <si>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</si>
  <si>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</si>
  <si>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</si>
  <si>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</si>
  <si>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</si>
  <si>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</si>
  <si>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</si>
  <si>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</si>
  <si>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</si>
  <si>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</si>
  <si>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</si>
  <si>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</si>
  <si>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</si>
  <si>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</si>
  <si>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</si>
  <si>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</si>
  <si>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</si>
  <si>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</si>
  <si>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</si>
  <si>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</si>
  <si>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</si>
  <si>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</si>
  <si>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</si>
  <si>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</si>
  <si>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</si>
  <si>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</si>
  <si>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</si>
  <si>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</si>
  <si>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</si>
  <si>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</si>
  <si>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</si>
  <si>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</si>
  <si>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</si>
  <si>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</si>
  <si>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</si>
  <si>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</si>
  <si>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</si>
  <si>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</si>
  <si>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</si>
  <si>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</si>
  <si>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</si>
  <si>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</si>
  <si>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</si>
  <si>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</si>
  <si>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</si>
  <si>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</si>
  <si>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</si>
  <si>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</si>
  <si>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</si>
  <si>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</si>
  <si>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</si>
  <si>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</si>
  <si>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</si>
  <si>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</si>
  <si>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</si>
  <si>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</si>
  <si>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</si>
  <si>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</si>
  <si>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</si>
  <si>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</si>
  <si>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</si>
  <si>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</si>
  <si>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</si>
  <si>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</si>
  <si>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</si>
  <si>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</si>
  <si>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</si>
  <si>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</si>
  <si>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</si>
  <si>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</si>
  <si>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</si>
  <si>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</si>
  <si>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</si>
  <si>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</si>
  <si>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</si>
  <si>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</si>
  <si>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</si>
  <si>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</si>
  <si>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</si>
  <si>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</si>
  <si>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</si>
  <si>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</si>
  <si>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</si>
  <si>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</si>
  <si>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</si>
  <si>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</si>
  <si>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</si>
  <si>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</si>
  <si>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</si>
  <si>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</si>
  <si>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</si>
  <si>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</si>
  <si>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</si>
  <si>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</si>
  <si>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</si>
  <si>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</si>
  <si>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</si>
  <si>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</si>
  <si>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</si>
  <si>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</si>
  <si>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</si>
  <si>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</si>
  <si>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</si>
  <si>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</si>
  <si>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</si>
  <si>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</si>
  <si>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</si>
  <si>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</si>
  <si>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</si>
  <si>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</si>
  <si>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</si>
  <si>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</si>
  <si>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</si>
  <si>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</si>
  <si>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</si>
  <si>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</si>
  <si>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</si>
  <si>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</si>
  <si>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</si>
  <si>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</si>
  <si>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</si>
  <si>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</si>
  <si>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</si>
  <si>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</si>
  <si>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</si>
  <si>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</si>
  <si>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</si>
  <si>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</si>
  <si>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</si>
  <si>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</si>
  <si>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</si>
  <si>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</si>
  <si>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</si>
  <si>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</si>
  <si>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</si>
  <si>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</si>
  <si>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</si>
  <si>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</si>
  <si>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</si>
  <si>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</si>
  <si>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</si>
  <si>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</si>
  <si>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</si>
  <si>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</si>
  <si>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</si>
  <si>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</si>
  <si>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</si>
  <si>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</si>
  <si>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</si>
  <si>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</si>
  <si>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</si>
  <si>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</si>
  <si>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</si>
  <si>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</si>
  <si>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</si>
  <si>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</si>
  <si>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</si>
  <si>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</si>
  <si>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</si>
  <si>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</si>
  <si>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</si>
  <si>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</si>
  <si>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</si>
  <si>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</si>
  <si>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</si>
  <si>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</si>
  <si>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</si>
  <si>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</si>
  <si>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</si>
  <si>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</si>
  <si>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</si>
  <si>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</si>
  <si>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</si>
  <si>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</si>
  <si>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</si>
  <si>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</si>
  <si>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</si>
  <si>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</si>
  <si>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</si>
  <si>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</si>
  <si>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</si>
  <si>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</si>
  <si>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</si>
  <si>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</si>
  <si>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</si>
  <si>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</si>
  <si>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</si>
  <si>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</si>
  <si>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</si>
  <si>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</si>
  <si>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</si>
  <si>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</si>
  <si>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</si>
  <si>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</si>
  <si>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</si>
  <si>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</si>
  <si>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</si>
  <si>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</si>
  <si>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</si>
  <si>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</si>
  <si>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</si>
  <si>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</si>
  <si>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</si>
  <si>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</si>
  <si>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</si>
  <si>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</si>
  <si>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</si>
  <si>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</si>
  <si>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</si>
  <si>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</si>
  <si>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</si>
  <si>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</si>
  <si>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</si>
  <si>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</si>
  <si>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</si>
  <si>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</si>
  <si>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</si>
  <si>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</si>
  <si>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</si>
  <si>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</si>
  <si>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</si>
  <si>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</si>
  <si>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</si>
  <si>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</si>
  <si>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</si>
  <si>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</si>
  <si>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</si>
  <si>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</si>
  <si>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</si>
  <si>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</si>
  <si>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</si>
  <si>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</si>
  <si>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</si>
  <si>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</si>
  <si>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</si>
  <si>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</si>
  <si>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</si>
  <si>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</si>
  <si>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</si>
  <si>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</si>
  <si>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</si>
  <si>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</si>
  <si>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</si>
  <si>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</si>
  <si>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</si>
  <si>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</si>
  <si>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</si>
  <si>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</si>
  <si>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</si>
  <si>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</si>
  <si>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</si>
  <si>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</si>
  <si>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</si>
  <si>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</si>
  <si>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</si>
  <si>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</si>
  <si>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</si>
  <si>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</si>
  <si>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</si>
  <si>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</si>
  <si>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</si>
  <si>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</si>
  <si>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</si>
  <si>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</si>
  <si>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</si>
  <si>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</si>
  <si>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</si>
  <si>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</si>
  <si>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</si>
  <si>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</si>
  <si>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</si>
  <si>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</si>
  <si>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</si>
  <si>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</si>
  <si>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</si>
  <si>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</si>
  <si>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</si>
  <si>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</si>
  <si>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</si>
  <si>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</si>
  <si>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</si>
  <si>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</si>
  <si>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</si>
  <si>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</si>
  <si>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</si>
  <si>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</si>
  <si>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</si>
  <si>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</si>
  <si>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</si>
  <si>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</si>
  <si>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</si>
  <si>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</si>
  <si>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</si>
  <si>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</si>
  <si>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</si>
  <si>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</si>
  <si>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</si>
  <si>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</si>
  <si>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</si>
  <si>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</si>
  <si>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</si>
  <si>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</si>
  <si>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</si>
  <si>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</si>
  <si>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</si>
  <si>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</si>
  <si>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</si>
  <si>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</si>
  <si>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</si>
  <si>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</si>
  <si>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</si>
  <si>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</si>
  <si>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</si>
  <si>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</si>
  <si>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</si>
  <si>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</si>
  <si>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</si>
  <si>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</si>
  <si>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</si>
  <si>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</si>
  <si>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</si>
  <si>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</si>
  <si>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</si>
  <si>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</si>
  <si>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</si>
  <si>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</si>
  <si>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</si>
  <si>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</si>
  <si>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</si>
  <si>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</si>
  <si>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</si>
  <si>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</si>
  <si>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</si>
  <si>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</si>
  <si>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</si>
  <si>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</si>
  <si>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</si>
  <si>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</si>
  <si>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</si>
  <si>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</si>
  <si>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</si>
  <si>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</si>
  <si>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</si>
  <si>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</si>
  <si>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</si>
  <si>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</si>
  <si>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</si>
  <si>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</si>
  <si>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</si>
  <si>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</si>
  <si>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</si>
  <si>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</si>
  <si>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</si>
  <si>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</si>
  <si>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</si>
  <si>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</si>
  <si>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</si>
  <si>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</si>
  <si>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</si>
  <si>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</si>
  <si>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</si>
  <si>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</si>
  <si>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</si>
  <si>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</si>
  <si>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</si>
  <si>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</si>
  <si>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</si>
  <si>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</si>
  <si>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</si>
  <si>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</si>
  <si>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</si>
  <si>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</si>
  <si>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</si>
  <si>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</si>
  <si>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</si>
  <si>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</si>
  <si>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</si>
  <si>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</si>
  <si>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</si>
  <si>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</si>
  <si>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</si>
  <si>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</si>
  <si>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</si>
  <si>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</si>
  <si>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</si>
  <si>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</si>
  <si>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</si>
  <si>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</si>
  <si>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</si>
  <si>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</si>
  <si>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</si>
  <si>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</si>
  <si>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</si>
  <si>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</si>
  <si>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</si>
  <si>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</si>
  <si>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</si>
  <si>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</si>
  <si>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</si>
  <si>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</si>
  <si>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</si>
  <si>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</si>
  <si>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</si>
  <si>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</si>
  <si>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</si>
  <si>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</si>
  <si>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</si>
  <si>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</si>
  <si>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</si>
  <si>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</si>
  <si>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</si>
  <si>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</si>
  <si>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</si>
  <si>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</si>
  <si>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</si>
  <si>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</si>
  <si>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</si>
  <si>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</si>
  <si>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</si>
  <si>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</si>
  <si>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</si>
  <si>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</si>
  <si>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</si>
  <si>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</si>
  <si>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</si>
  <si>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</si>
  <si>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</si>
  <si>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</si>
  <si>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</si>
  <si>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</si>
  <si>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</si>
  <si>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</si>
  <si>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</si>
  <si>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</si>
  <si>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</si>
  <si>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</si>
  <si>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</si>
  <si>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</si>
  <si>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</si>
  <si>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</si>
  <si>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</si>
  <si>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</si>
  <si>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</si>
  <si>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</si>
  <si>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</si>
  <si>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</si>
  <si>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</si>
  <si>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</si>
  <si>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</si>
  <si>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</si>
  <si>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</si>
  <si>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</si>
  <si>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</si>
  <si>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</si>
  <si>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</si>
  <si>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</si>
  <si>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</si>
  <si>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</si>
  <si>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</si>
  <si>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</si>
  <si>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</si>
  <si>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</si>
  <si>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</si>
  <si>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</si>
  <si>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</si>
  <si>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</si>
  <si>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</si>
  <si>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</si>
  <si>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</si>
  <si>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</si>
  <si>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</si>
  <si>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</si>
  <si>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</si>
  <si>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</si>
  <si>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</si>
  <si>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</si>
  <si>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</si>
  <si>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</si>
  <si>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</si>
  <si>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</si>
  <si>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</si>
  <si>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</si>
  <si>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</si>
  <si>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</si>
  <si>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</si>
  <si>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</si>
  <si>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</si>
  <si>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</si>
  <si>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</si>
  <si>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</si>
  <si>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</si>
  <si>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</si>
  <si>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</si>
  <si>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</si>
  <si>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</si>
  <si>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</si>
  <si>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</si>
  <si>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</si>
  <si>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</si>
  <si>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</si>
  <si>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</si>
  <si>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</si>
  <si>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</si>
  <si>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</si>
  <si>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</si>
  <si>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</si>
  <si>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</si>
  <si>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</si>
  <si>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</si>
  <si>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</si>
  <si>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</si>
  <si>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</si>
  <si>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</si>
  <si>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</si>
  <si>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</si>
  <si>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</si>
  <si>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</si>
  <si>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</si>
  <si>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</si>
  <si>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</si>
  <si>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</si>
  <si>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</si>
  <si>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</si>
  <si>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</si>
  <si>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</si>
  <si>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</si>
  <si>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</si>
  <si>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</si>
  <si>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</si>
  <si>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</si>
  <si>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</si>
  <si>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</si>
  <si>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</si>
  <si>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</si>
  <si>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</si>
  <si>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</si>
  <si>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</si>
  <si>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</si>
  <si>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</si>
  <si>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</si>
  <si>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</si>
  <si>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</si>
  <si>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</si>
  <si>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</si>
  <si>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</si>
  <si>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</si>
  <si>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</si>
  <si>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</si>
  <si>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</si>
  <si>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</si>
  <si>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</si>
  <si>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</si>
  <si>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</si>
  <si>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</si>
  <si>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</si>
  <si>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</si>
  <si>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</si>
  <si>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</si>
  <si>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</si>
  <si>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</si>
  <si>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</si>
  <si>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</si>
  <si>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</si>
  <si>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</si>
  <si>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</si>
  <si>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</si>
  <si>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</si>
  <si>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</si>
  <si>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</si>
  <si>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</si>
  <si>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</si>
  <si>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</si>
  <si>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</si>
  <si>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</si>
  <si>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</si>
  <si>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</si>
  <si>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</si>
  <si>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</si>
  <si>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</si>
  <si>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</si>
  <si>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</si>
  <si>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</si>
  <si>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</si>
  <si>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</si>
  <si>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</si>
  <si>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</si>
  <si>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</si>
  <si>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</si>
  <si>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</si>
  <si>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</si>
  <si>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</si>
  <si>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</si>
  <si>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</si>
  <si>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</si>
  <si>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</si>
  <si>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</si>
  <si>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</si>
  <si>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</si>
  <si>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</si>
  <si>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</si>
  <si>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</si>
  <si>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</si>
  <si>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</si>
  <si>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</si>
  <si>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</si>
  <si>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</si>
  <si>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</si>
  <si>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</si>
  <si>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</si>
  <si>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</si>
  <si>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</si>
  <si>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</si>
  <si>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</si>
  <si>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</si>
  <si>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</si>
  <si>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</si>
  <si>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</si>
  <si>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</si>
  <si>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</si>
  <si>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</si>
  <si>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</si>
  <si>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</si>
  <si>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</si>
  <si>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</si>
  <si>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</si>
  <si>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</si>
  <si>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</si>
  <si>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</si>
  <si>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</si>
  <si>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</si>
  <si>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</si>
  <si>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</si>
  <si>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</si>
  <si>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</si>
  <si>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</si>
  <si>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</si>
  <si>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</si>
  <si>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</si>
  <si>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</si>
  <si>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</si>
  <si>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</si>
  <si>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</si>
  <si>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</si>
  <si>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</si>
  <si>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</si>
  <si>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</si>
  <si>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</si>
  <si>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</si>
  <si>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</si>
  <si>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</si>
  <si>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</si>
  <si>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</si>
  <si>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</si>
  <si>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</si>
  <si>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</si>
  <si>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</si>
  <si>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</si>
  <si>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</si>
  <si>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</si>
  <si>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</si>
  <si>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</si>
  <si>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</si>
  <si>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</si>
  <si>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</si>
  <si>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</si>
  <si>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</si>
  <si>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</si>
  <si>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</si>
  <si>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</si>
  <si>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</si>
  <si>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</si>
  <si>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</si>
  <si>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</si>
  <si>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</si>
  <si>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</si>
  <si>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</si>
  <si>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</si>
  <si>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</si>
  <si>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</si>
  <si>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</si>
  <si>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</si>
  <si>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</si>
  <si>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</si>
  <si>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</si>
  <si>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</si>
  <si>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</si>
  <si>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</si>
  <si>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</si>
  <si>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</si>
  <si>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</si>
  <si>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</si>
  <si>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</si>
  <si>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</si>
  <si>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</si>
  <si>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</si>
  <si>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</si>
  <si>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</si>
  <si>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</si>
  <si>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</si>
  <si>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</si>
  <si>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</si>
  <si>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</si>
  <si>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</si>
  <si>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</si>
  <si>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</si>
  <si>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</si>
  <si>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</si>
  <si>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</si>
  <si>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</si>
  <si>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</si>
  <si>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</si>
  <si>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</si>
  <si>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</si>
  <si>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</si>
  <si>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</si>
  <si>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</si>
  <si>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</si>
  <si>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</si>
  <si>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</si>
  <si>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</si>
  <si>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</si>
  <si>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</si>
  <si>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</si>
  <si>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</si>
  <si>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</si>
  <si>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</si>
  <si>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</si>
  <si>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</si>
  <si>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</si>
  <si>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</si>
  <si>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</si>
  <si>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</si>
  <si>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</si>
  <si>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</si>
  <si>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</si>
  <si>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</si>
  <si>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</si>
  <si>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</si>
  <si>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</si>
  <si>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</si>
  <si>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</si>
  <si>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</si>
  <si>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</si>
  <si>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</si>
  <si>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</si>
  <si>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</si>
  <si>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</si>
  <si>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</si>
  <si>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</si>
  <si>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</si>
  <si>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</si>
  <si>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</si>
  <si>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</si>
  <si>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</si>
  <si>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</si>
  <si>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</si>
  <si>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</si>
  <si>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</si>
  <si>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</si>
  <si>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</si>
  <si>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</si>
  <si>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</si>
  <si>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</si>
  <si>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</si>
  <si>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</si>
  <si>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</si>
  <si>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</si>
  <si>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</si>
  <si>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</si>
  <si>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</si>
  <si>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</si>
  <si>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</si>
  <si>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</si>
  <si>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</si>
  <si>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</si>
  <si>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</si>
  <si>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</si>
  <si>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</si>
  <si>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</si>
  <si>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</si>
  <si>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</si>
  <si>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</si>
  <si>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</si>
  <si>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</si>
  <si>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</si>
  <si>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</si>
  <si>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</si>
  <si>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</si>
  <si>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</si>
  <si>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</si>
  <si>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</si>
  <si>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</si>
  <si>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</si>
  <si>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</si>
  <si>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</si>
  <si>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</si>
  <si>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</si>
  <si>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</si>
  <si>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</si>
  <si>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</si>
  <si>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</si>
  <si>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</si>
  <si>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</si>
  <si>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</si>
  <si>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</si>
  <si>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</si>
  <si>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</si>
  <si>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</si>
  <si>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</si>
  <si>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</si>
  <si>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</si>
  <si>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</si>
  <si>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</si>
  <si>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</si>
  <si>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</si>
  <si>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</si>
  <si>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</si>
  <si>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</si>
  <si>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</si>
  <si>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</si>
  <si>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</si>
  <si>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</si>
  <si>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</si>
  <si>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</si>
  <si>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</si>
  <si>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</si>
  <si>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</si>
  <si>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</si>
  <si>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</si>
  <si>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</si>
  <si>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</si>
  <si>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</si>
  <si>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</si>
  <si>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</si>
  <si>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</si>
  <si>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</si>
  <si>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</si>
  <si>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</si>
  <si>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</si>
  <si>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</si>
  <si>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</si>
  <si>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</si>
  <si>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</si>
  <si>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</si>
  <si>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</si>
  <si>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</si>
  <si>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</si>
  <si>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</si>
  <si>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</si>
  <si>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</si>
  <si>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</si>
  <si>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</si>
  <si>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</si>
  <si>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</si>
  <si>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</si>
  <si>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</si>
  <si>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</si>
  <si>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</si>
  <si>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</si>
  <si>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</si>
  <si>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</si>
  <si>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</si>
  <si>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</si>
  <si>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</si>
  <si>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</si>
  <si>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</si>
  <si>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</si>
  <si>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</si>
  <si>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</si>
  <si>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</si>
  <si>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</si>
  <si>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</si>
  <si>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</si>
  <si>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</si>
  <si>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</si>
  <si>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</si>
  <si>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</si>
  <si>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</si>
  <si>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</si>
  <si>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</si>
  <si>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</si>
  <si>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</si>
  <si>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</si>
  <si>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</si>
  <si>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</si>
  <si>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</si>
  <si>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</si>
  <si>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</si>
  <si>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</si>
  <si>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</si>
  <si>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</si>
  <si>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</si>
  <si>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</si>
  <si>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</si>
  <si>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</si>
  <si>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</si>
  <si>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</si>
  <si>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</si>
  <si>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</si>
  <si>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</si>
  <si>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</si>
  <si>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</si>
  <si>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</si>
  <si>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</si>
  <si>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</si>
  <si>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</si>
  <si>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</si>
  <si>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</si>
  <si>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</si>
  <si>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</si>
  <si>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</si>
  <si>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</si>
  <si>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</si>
  <si>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</si>
  <si>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</si>
  <si>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</si>
  <si>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</si>
  <si>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</si>
  <si>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</si>
  <si>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</si>
  <si>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</si>
  <si>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</si>
  <si>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</si>
  <si>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</si>
  <si>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</si>
  <si>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</si>
  <si>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</si>
  <si>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</si>
  <si>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</si>
  <si>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</si>
  <si>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</si>
  <si>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</si>
  <si>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</si>
  <si>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</si>
  <si>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</si>
  <si>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</si>
  <si>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</si>
  <si>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</si>
  <si>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</si>
  <si>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</si>
  <si>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</si>
  <si>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</si>
  <si>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</si>
  <si>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</si>
  <si>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</si>
  <si>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</si>
  <si>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</si>
  <si>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</si>
  <si>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</si>
  <si>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</si>
  <si>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</si>
  <si>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</si>
  <si>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</si>
  <si>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</si>
  <si>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</si>
  <si>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</si>
  <si>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</si>
  <si>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</si>
  <si>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</si>
  <si>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</si>
  <si>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</si>
  <si>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</si>
  <si>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</si>
  <si>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</si>
  <si>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</si>
  <si>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</si>
  <si>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</si>
  <si>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</si>
  <si>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</si>
  <si>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</si>
  <si>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</si>
  <si>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</si>
  <si>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</si>
  <si>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</si>
  <si>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</si>
  <si>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</si>
  <si>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</si>
  <si>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</si>
  <si>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</si>
  <si>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</si>
  <si>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</si>
  <si>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</si>
  <si>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</si>
  <si>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</si>
  <si>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</si>
  <si>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</si>
  <si>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</si>
  <si>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</si>
  <si>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</si>
  <si>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</si>
  <si>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</si>
  <si>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</si>
  <si>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</si>
  <si>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</si>
  <si>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</si>
  <si>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</si>
  <si>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</si>
  <si>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</si>
  <si>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</si>
  <si>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</si>
  <si>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</si>
  <si>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</si>
  <si>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</si>
  <si>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</si>
  <si>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</si>
  <si>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</si>
  <si>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</si>
  <si>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</si>
  <si>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</si>
  <si>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</si>
  <si>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</si>
  <si>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</si>
  <si>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</si>
  <si>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</si>
  <si>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</si>
  <si>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</si>
  <si>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</si>
  <si>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</si>
  <si>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</si>
  <si>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</si>
  <si>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</si>
  <si>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</si>
  <si>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</si>
  <si>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</si>
  <si>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</si>
  <si>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</si>
  <si>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</si>
  <si>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</si>
  <si>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</si>
  <si>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</si>
  <si>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</si>
  <si>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</si>
  <si>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</si>
  <si>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</si>
  <si>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</si>
  <si>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</si>
  <si>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</si>
  <si>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</si>
  <si>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</si>
  <si>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</si>
  <si>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</si>
  <si>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</si>
  <si>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</si>
  <si>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</si>
  <si>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</si>
  <si>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</si>
  <si>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</si>
  <si>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</si>
  <si>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</si>
  <si>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</si>
  <si>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</si>
  <si>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</si>
  <si>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</si>
  <si>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</si>
  <si>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</si>
  <si>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</si>
  <si>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</si>
  <si>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</si>
  <si>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</si>
  <si>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</si>
  <si>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</si>
  <si>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</si>
  <si>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</si>
  <si>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</si>
  <si>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</si>
  <si>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</si>
  <si>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</si>
  <si>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</si>
  <si>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</si>
  <si>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</si>
  <si>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</si>
  <si>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</si>
  <si>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</si>
  <si>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</si>
  <si>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</si>
  <si>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</si>
  <si>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</si>
  <si>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</si>
  <si>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</si>
  <si>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</si>
  <si>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</si>
  <si>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</si>
  <si>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</si>
  <si>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</si>
  <si>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</si>
  <si>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</si>
  <si>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</si>
  <si>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</si>
  <si>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</si>
  <si>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</si>
  <si>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</si>
  <si>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</si>
  <si>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</si>
  <si>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</si>
  <si>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</si>
  <si>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</si>
  <si>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</si>
  <si>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</si>
  <si>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</si>
  <si>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</si>
  <si>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</si>
  <si>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</si>
  <si>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</si>
  <si>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</si>
  <si>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</si>
  <si>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</si>
  <si>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</si>
  <si>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</si>
  <si>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</si>
  <si>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</si>
  <si>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</si>
  <si>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</si>
  <si>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</si>
  <si>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</si>
  <si>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</si>
  <si>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</si>
  <si>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</si>
  <si>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</si>
  <si>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</si>
  <si>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</si>
  <si>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</si>
  <si>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</si>
  <si>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</si>
  <si>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</si>
  <si>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</si>
  <si>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</si>
  <si>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</si>
  <si>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</si>
  <si>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</si>
  <si>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</si>
  <si>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</si>
  <si>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</si>
  <si>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</si>
  <si>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</si>
  <si>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</si>
  <si>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</si>
  <si>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</si>
  <si>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</si>
  <si>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</si>
  <si>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</si>
  <si>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</si>
  <si>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</si>
  <si>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</si>
  <si>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</si>
  <si>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</si>
  <si>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</si>
  <si>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</si>
  <si>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</si>
  <si>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</si>
  <si>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</si>
  <si>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</si>
  <si>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</si>
  <si>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</si>
  <si>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</si>
  <si>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</si>
  <si>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</si>
  <si>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</si>
  <si>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</si>
  <si>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</si>
  <si>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</si>
  <si>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</si>
  <si>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</si>
  <si>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</si>
  <si>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</si>
  <si>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</si>
  <si>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</si>
  <si>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</si>
  <si>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</si>
  <si>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</si>
  <si>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</si>
  <si>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</si>
  <si>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</si>
  <si>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</si>
  <si>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</si>
  <si>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</si>
  <si>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</si>
  <si>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</si>
  <si>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</si>
  <si>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</si>
  <si>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</si>
  <si>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</si>
  <si>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</si>
  <si>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</si>
  <si>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</si>
  <si>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</si>
  <si>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</si>
  <si>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</si>
  <si>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</si>
  <si>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</si>
  <si>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</si>
  <si>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</si>
  <si>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</si>
  <si>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</si>
  <si>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</si>
  <si>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</si>
  <si>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</si>
  <si>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</si>
  <si>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</si>
  <si>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</si>
  <si>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</si>
  <si>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</si>
  <si>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</si>
  <si>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</si>
  <si>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</si>
  <si>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</si>
  <si>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</si>
  <si>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</si>
  <si>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</si>
  <si>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</si>
  <si>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</si>
  <si>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</si>
  <si>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</si>
  <si>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</si>
  <si>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</si>
  <si>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</si>
  <si>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</si>
  <si>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</si>
  <si>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</si>
  <si>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</si>
  <si>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</si>
  <si>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</si>
  <si>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</si>
  <si>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</si>
  <si>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</si>
  <si>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</si>
  <si>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</si>
  <si>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</si>
  <si>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</si>
  <si>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</si>
  <si>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</si>
  <si>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</si>
  <si>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</si>
  <si>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</si>
  <si>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</si>
  <si>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</si>
  <si>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</si>
  <si>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</si>
  <si>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</si>
  <si>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</si>
  <si>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</si>
  <si>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</si>
  <si>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</si>
  <si>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</si>
  <si>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</si>
  <si>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</si>
  <si>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</si>
  <si>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</si>
  <si>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</si>
  <si>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</si>
  <si>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</si>
  <si>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</si>
  <si>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</si>
  <si>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</si>
  <si>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</si>
  <si>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</si>
  <si>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</si>
  <si>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</si>
  <si>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</si>
  <si>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</si>
  <si>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</si>
  <si>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</si>
  <si>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</si>
  <si>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</si>
  <si>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</si>
  <si>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</si>
  <si>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</si>
  <si>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</si>
  <si>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</si>
  <si>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</si>
  <si>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</si>
  <si>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</si>
  <si>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</si>
  <si>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</si>
  <si>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</si>
  <si>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</si>
  <si>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</si>
  <si>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</si>
  <si>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</si>
  <si>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</si>
  <si>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</si>
  <si>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</si>
  <si>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</si>
  <si>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</si>
  <si>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</si>
  <si>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</si>
  <si>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</si>
  <si>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</si>
  <si>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</si>
  <si>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</si>
  <si>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</si>
  <si>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</si>
  <si>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</si>
  <si>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</si>
  <si>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</si>
  <si>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</si>
  <si>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</si>
  <si>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</si>
  <si>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</si>
  <si>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</si>
  <si>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</si>
  <si>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</si>
  <si>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</si>
  <si>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</si>
  <si>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</si>
  <si>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</si>
  <si>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</si>
  <si>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</si>
  <si>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</si>
  <si>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</si>
  <si>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</si>
  <si>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</si>
  <si>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</si>
  <si>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</si>
  <si>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</si>
  <si>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</si>
  <si>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</si>
  <si>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</si>
  <si>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</si>
  <si>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</si>
  <si>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</si>
  <si>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</si>
  <si>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</si>
  <si>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</si>
  <si>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</si>
  <si>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</si>
  <si>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</si>
  <si>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</si>
  <si>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</si>
  <si>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</si>
  <si>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</si>
  <si>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</si>
  <si>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</si>
  <si>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</si>
  <si>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</si>
  <si>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</si>
  <si>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</si>
  <si>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</si>
  <si>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</si>
  <si>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</si>
  <si>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</si>
  <si>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</si>
  <si>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</si>
  <si>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</si>
  <si>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</si>
  <si>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</si>
  <si>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</si>
  <si>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</si>
  <si>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</si>
  <si>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</si>
  <si>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</si>
  <si>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</si>
  <si>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</si>
  <si>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</si>
  <si>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</si>
  <si>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</si>
  <si>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</si>
  <si>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</si>
  <si>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</si>
  <si>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</si>
  <si>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</si>
  <si>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</si>
  <si>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</si>
  <si>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</si>
  <si>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</si>
  <si>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</si>
  <si>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</si>
  <si>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</si>
  <si>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</si>
  <si>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</si>
  <si>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</si>
  <si>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</si>
  <si>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</si>
  <si>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</si>
  <si>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</si>
  <si>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</si>
  <si>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</si>
  <si>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</si>
  <si>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</si>
  <si>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</si>
  <si>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</si>
  <si>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</si>
  <si>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</si>
  <si>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</si>
  <si>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</si>
  <si>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</si>
  <si>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</si>
  <si>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</si>
  <si>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</si>
  <si>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</si>
  <si>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</si>
  <si>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</si>
  <si>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</si>
  <si>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</si>
  <si>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</si>
  <si>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</si>
  <si>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</si>
  <si>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</si>
  <si>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</si>
  <si>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</si>
  <si>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</si>
  <si>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</si>
  <si>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</si>
  <si>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</si>
  <si>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</si>
  <si>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</si>
  <si>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</si>
  <si>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</si>
  <si>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</si>
  <si>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</si>
  <si>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</si>
  <si>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</si>
  <si>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</si>
  <si>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</si>
  <si>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</si>
  <si>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</si>
  <si>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</si>
  <si>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</si>
  <si>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</si>
  <si>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</si>
  <si>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</si>
  <si>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</si>
  <si>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</si>
  <si>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</si>
  <si>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</si>
  <si>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</si>
  <si>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</si>
  <si>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</si>
  <si>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</si>
  <si>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</si>
  <si>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</si>
  <si>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</si>
  <si>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</si>
  <si>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</si>
  <si>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</si>
  <si>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</si>
  <si>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</si>
  <si>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</si>
  <si>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</si>
  <si>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</si>
  <si>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</si>
  <si>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</si>
  <si>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</si>
  <si>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</si>
  <si>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</si>
  <si>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</si>
  <si>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</si>
  <si>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</si>
  <si>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</si>
  <si>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</si>
  <si>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</si>
  <si>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</si>
  <si>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</si>
  <si>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</si>
  <si>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</si>
  <si>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</si>
  <si>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</si>
  <si>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</si>
  <si>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</si>
  <si>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</si>
  <si>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</si>
  <si>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</si>
  <si>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</si>
  <si>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</si>
  <si>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</si>
  <si>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</si>
  <si>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</si>
  <si>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</si>
  <si>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</si>
  <si>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</si>
  <si>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</si>
  <si>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</si>
  <si>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</si>
  <si>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</si>
  <si>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</si>
  <si>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</si>
  <si>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</si>
  <si>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</si>
  <si>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</si>
  <si>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</si>
  <si>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</si>
  <si>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</si>
  <si>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</si>
  <si>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</si>
  <si>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</si>
  <si>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</si>
  <si>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</si>
  <si>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</si>
  <si>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</si>
  <si>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</si>
  <si>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</si>
  <si>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</si>
  <si>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</si>
  <si>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</si>
  <si>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</si>
  <si>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</si>
  <si>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</si>
  <si>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</si>
  <si>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</si>
  <si>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</si>
  <si>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</si>
  <si>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</si>
  <si>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</si>
  <si>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</si>
  <si>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</si>
  <si>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</si>
  <si>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</si>
  <si>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</si>
  <si>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</si>
  <si>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</si>
  <si>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</si>
  <si>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</si>
  <si>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</si>
  <si>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</si>
  <si>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</si>
  <si>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</si>
  <si>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</si>
  <si>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</si>
  <si>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</si>
  <si>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</si>
  <si>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</si>
  <si>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</si>
  <si>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</si>
  <si>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</si>
  <si>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</si>
  <si>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</si>
  <si>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</si>
  <si>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</si>
  <si>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</si>
  <si>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</si>
  <si>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</si>
  <si>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</si>
  <si>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</si>
  <si>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</si>
  <si>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</si>
  <si>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</si>
  <si>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</si>
  <si>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</si>
  <si>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</si>
  <si>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</si>
  <si>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</si>
  <si>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</si>
  <si>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</si>
  <si>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</si>
  <si>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</si>
  <si>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</si>
  <si>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</si>
  <si>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</si>
  <si>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</si>
  <si>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</si>
  <si>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</si>
  <si>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</si>
  <si>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</si>
  <si>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</si>
  <si>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</si>
  <si>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</si>
  <si>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</si>
  <si>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</si>
  <si>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</si>
  <si>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</si>
  <si>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</si>
  <si>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</si>
  <si>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</si>
  <si>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</si>
  <si>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</si>
  <si>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</si>
  <si>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</si>
  <si>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</si>
  <si>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</si>
  <si>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</si>
  <si>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</si>
  <si>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</si>
  <si>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</si>
  <si>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</si>
  <si>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</si>
  <si>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</si>
  <si>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</si>
  <si>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</si>
  <si>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</si>
  <si>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</si>
  <si>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</si>
  <si>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</si>
  <si>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</si>
  <si>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</si>
  <si>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</si>
  <si>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</si>
  <si>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</si>
  <si>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</si>
  <si>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</si>
  <si>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</si>
  <si>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</si>
  <si>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</si>
  <si>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</si>
  <si>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</si>
  <si>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</si>
  <si>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</si>
  <si>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</si>
  <si>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</si>
  <si>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</si>
  <si>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</si>
  <si>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</si>
  <si>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</si>
  <si>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</si>
  <si>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</si>
  <si>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</si>
  <si>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</si>
  <si>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</si>
  <si>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</si>
  <si>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</si>
  <si>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</si>
  <si>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</si>
  <si>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</si>
  <si>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</si>
  <si>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</si>
  <si>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</si>
  <si>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</si>
  <si>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</si>
  <si>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</si>
  <si>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</si>
  <si>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</si>
  <si>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</si>
  <si>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</si>
  <si>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</si>
  <si>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</si>
  <si>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</si>
  <si>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</si>
  <si>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</si>
  <si>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</si>
  <si>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</si>
  <si>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</si>
  <si>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</si>
  <si>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</si>
  <si>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</si>
  <si>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</si>
  <si>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</si>
  <si>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</si>
  <si>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</si>
  <si>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</si>
  <si>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</si>
  <si>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</si>
  <si>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</si>
  <si>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</si>
  <si>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</si>
  <si>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</si>
  <si>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</si>
  <si>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</si>
  <si>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</si>
  <si>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</si>
  <si>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</si>
  <si>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</si>
  <si>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</si>
  <si>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</si>
  <si>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</si>
  <si>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</si>
  <si>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</si>
  <si>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</si>
  <si>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</si>
  <si>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</si>
  <si>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</si>
  <si>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</si>
  <si>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</si>
  <si>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</si>
  <si>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</si>
  <si>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</si>
  <si>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</si>
  <si>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</si>
  <si>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</si>
  <si>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</si>
  <si>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</si>
  <si>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</si>
  <si>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</si>
  <si>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</si>
  <si>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</si>
  <si>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</si>
  <si>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</si>
  <si>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</si>
  <si>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</si>
  <si>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</si>
  <si>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</si>
  <si>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</si>
  <si>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</si>
  <si>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</si>
  <si>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</si>
  <si>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</si>
  <si>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</si>
  <si>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</si>
  <si>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</si>
  <si>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</si>
  <si>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</si>
  <si>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</si>
  <si>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</si>
  <si>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</si>
  <si>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</si>
  <si>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</si>
  <si>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</si>
  <si>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</si>
  <si>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</si>
  <si>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</si>
  <si>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</si>
  <si>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</si>
  <si>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</si>
  <si>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</si>
  <si>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</si>
  <si>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</si>
  <si>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</si>
  <si>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</si>
  <si>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</si>
  <si>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</si>
  <si>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</si>
  <si>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</si>
  <si>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</si>
  <si>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</si>
  <si>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</si>
  <si>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</si>
  <si>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</si>
  <si>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</si>
  <si>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</si>
  <si>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</si>
  <si>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</si>
  <si>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</si>
  <si>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</si>
  <si>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</si>
  <si>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</si>
  <si>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</si>
  <si>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</si>
  <si>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</si>
  <si>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</si>
  <si>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</si>
  <si>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</si>
  <si>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</si>
  <si>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</si>
  <si>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</si>
  <si>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</si>
  <si>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</si>
  <si>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</si>
  <si>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</si>
  <si>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</si>
  <si>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</si>
  <si>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</si>
  <si>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</si>
  <si>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</si>
  <si>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</si>
  <si>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</si>
  <si>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</si>
  <si>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</si>
  <si>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</si>
  <si>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</si>
  <si>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</si>
  <si>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</si>
  <si>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</si>
  <si>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</si>
  <si>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</si>
  <si>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</si>
  <si>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</si>
  <si>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</si>
  <si>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</si>
  <si>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</si>
  <si>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</si>
  <si>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</si>
  <si>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</si>
  <si>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</si>
  <si>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</si>
  <si>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</si>
  <si>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</si>
  <si>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</si>
  <si>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</si>
  <si>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</si>
  <si>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</si>
  <si>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</si>
  <si>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</si>
  <si>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</si>
  <si>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</si>
  <si>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</si>
  <si>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</si>
  <si>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</si>
  <si>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</si>
  <si>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</si>
  <si>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</si>
  <si>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</si>
  <si>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</si>
  <si>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</si>
  <si>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</si>
  <si>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</si>
  <si>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</si>
  <si>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</si>
  <si>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</si>
  <si>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</si>
  <si>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</si>
  <si>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</si>
  <si>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</si>
  <si>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</si>
  <si>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</si>
  <si>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</si>
  <si>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</si>
  <si>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</si>
  <si>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</si>
  <si>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</si>
  <si>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</si>
  <si>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</si>
  <si>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</si>
  <si>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</si>
  <si>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</si>
  <si>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</si>
  <si>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</si>
  <si>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</si>
  <si>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</si>
  <si>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</si>
  <si>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</si>
  <si>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</si>
  <si>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</si>
  <si>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</si>
  <si>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</si>
  <si>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</si>
  <si>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</si>
  <si>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</si>
  <si>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</si>
  <si>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</si>
  <si>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</si>
  <si>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</si>
  <si>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</si>
  <si>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</si>
  <si>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</si>
  <si>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</si>
  <si>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</si>
  <si>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</si>
  <si>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</si>
  <si>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</si>
  <si>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</si>
  <si>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</si>
  <si>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</si>
  <si>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</si>
  <si>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</si>
  <si>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</si>
  <si>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</si>
  <si>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</si>
  <si>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</si>
  <si>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</si>
  <si>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</si>
  <si>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</si>
  <si>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</si>
  <si>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</si>
  <si>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</si>
  <si>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</si>
  <si>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</si>
  <si>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</si>
  <si>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</si>
  <si>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</si>
  <si>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</si>
  <si>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</si>
  <si>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</si>
  <si>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</si>
  <si>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</si>
  <si>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</si>
  <si>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</si>
  <si>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</si>
  <si>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</si>
  <si>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</si>
  <si>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</si>
  <si>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</si>
  <si>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</si>
  <si>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</si>
  <si>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</si>
  <si>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</si>
  <si>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</si>
  <si>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</si>
  <si>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</si>
  <si>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</si>
  <si>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</si>
  <si>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</si>
  <si>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</si>
  <si>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</si>
  <si>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</si>
  <si>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</si>
  <si>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</si>
  <si>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</si>
  <si>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</si>
  <si>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</si>
  <si>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</si>
  <si>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</si>
  <si>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</si>
  <si>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</si>
  <si>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</si>
  <si>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</si>
  <si>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</si>
  <si>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</si>
  <si>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</si>
  <si>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</si>
  <si>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</si>
  <si>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</si>
  <si>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</si>
  <si>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</si>
  <si>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</si>
  <si>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</si>
  <si>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</si>
  <si>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</si>
  <si>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</si>
  <si>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</si>
  <si>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</si>
  <si>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</si>
  <si>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</si>
  <si>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</si>
  <si>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</si>
  <si>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</si>
  <si>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</si>
  <si>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</si>
  <si>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</si>
  <si>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</si>
  <si>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</si>
  <si>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</si>
  <si>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</si>
  <si>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</si>
  <si>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</si>
  <si>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</si>
  <si>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</si>
  <si>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</si>
  <si>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</si>
  <si>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</si>
  <si>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</si>
  <si>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</si>
  <si>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</si>
  <si>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</si>
  <si>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</si>
  <si>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</si>
  <si>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</si>
  <si>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</si>
  <si>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</si>
  <si>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</si>
  <si>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</si>
  <si>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</si>
  <si>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</si>
  <si>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</si>
  <si>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</si>
  <si>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</si>
  <si>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</si>
  <si>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</si>
  <si>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</si>
  <si>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</si>
  <si>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</si>
  <si>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</si>
  <si>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</si>
  <si>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</si>
  <si>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</si>
  <si>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</si>
  <si>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</si>
  <si>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</si>
  <si>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</si>
  <si>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</si>
  <si>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</si>
  <si>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</si>
  <si>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</si>
  <si>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</si>
  <si>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</si>
  <si>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</si>
  <si>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</si>
  <si>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</si>
  <si>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</si>
  <si>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</si>
  <si>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</si>
  <si>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</si>
  <si>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</si>
  <si>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</si>
  <si>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</si>
  <si>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</si>
  <si>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</si>
  <si>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</si>
  <si>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</si>
  <si>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</si>
  <si>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</si>
  <si>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</si>
  <si>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</si>
  <si>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</si>
  <si>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</si>
  <si>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</si>
  <si>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</si>
  <si>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</si>
  <si>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</si>
  <si>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</si>
  <si>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</si>
  <si>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</si>
  <si>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</si>
  <si>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</si>
  <si>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</si>
  <si>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</si>
  <si>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</si>
  <si>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</si>
  <si>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</si>
  <si>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</si>
  <si>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</si>
  <si>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</si>
  <si>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</si>
  <si>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</si>
  <si>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</si>
  <si>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</si>
  <si>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</si>
  <si>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</si>
  <si>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</si>
  <si>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</si>
  <si>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</si>
  <si>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</si>
  <si>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</si>
  <si>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</si>
  <si>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</si>
  <si>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</si>
  <si>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</si>
  <si>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</si>
  <si>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</si>
  <si>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</si>
  <si>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</si>
  <si>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</si>
  <si>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</si>
  <si>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</si>
  <si>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</si>
  <si>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</si>
  <si>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</si>
  <si>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</si>
  <si>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</si>
  <si>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</si>
  <si>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</si>
  <si>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</si>
  <si>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</si>
  <si>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</si>
  <si>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</si>
  <si>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</si>
  <si>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</si>
  <si>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</si>
  <si>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</si>
  <si>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</si>
  <si>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</si>
  <si>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</si>
  <si>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</si>
  <si>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</si>
  <si>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</si>
  <si>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</si>
  <si>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</si>
  <si>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</si>
  <si>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</si>
  <si>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</si>
  <si>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</si>
  <si>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</si>
  <si>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</si>
  <si>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</si>
  <si>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</si>
  <si>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</si>
  <si>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</si>
  <si>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</si>
  <si>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</si>
  <si>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</si>
  <si>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</si>
  <si>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</si>
  <si>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</si>
  <si>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</si>
  <si>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</si>
  <si>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</si>
  <si>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</si>
  <si>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</si>
  <si>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</si>
  <si>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</si>
  <si>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</si>
  <si>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</si>
  <si>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</si>
  <si>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</si>
  <si>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</si>
  <si>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</si>
  <si>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</si>
  <si>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</si>
  <si>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</si>
  <si>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</si>
  <si>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</si>
  <si>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</si>
  <si>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</si>
  <si>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</si>
  <si>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</si>
  <si>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</si>
  <si>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</si>
  <si>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</si>
  <si>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</si>
  <si>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</si>
  <si>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</si>
  <si>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</si>
  <si>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</si>
  <si>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</si>
  <si>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</si>
  <si>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</si>
  <si>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</si>
  <si>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</si>
  <si>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</si>
  <si>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</si>
  <si>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</si>
  <si>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</si>
  <si>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</si>
  <si>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</si>
  <si>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</si>
  <si>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</si>
  <si>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</si>
  <si>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</si>
  <si>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</si>
  <si>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</si>
  <si>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</si>
  <si>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</si>
  <si>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</si>
  <si>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</si>
  <si>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</si>
  <si>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</si>
  <si>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</si>
  <si>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</si>
  <si>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</si>
  <si>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</si>
  <si>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</si>
  <si>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</si>
  <si>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</si>
  <si>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</si>
  <si>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</si>
  <si>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</si>
  <si>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</si>
  <si>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</si>
  <si>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</si>
  <si>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</si>
  <si>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</si>
  <si>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</si>
  <si>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</si>
  <si>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</si>
  <si>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</si>
  <si>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</si>
  <si>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</si>
  <si>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</si>
  <si>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</si>
  <si>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</si>
  <si>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</si>
  <si>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</si>
  <si>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</si>
  <si>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</si>
  <si>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</si>
  <si>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</si>
  <si>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</si>
  <si>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</si>
  <si>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</si>
  <si>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</si>
  <si>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</si>
  <si>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</si>
  <si>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</si>
  <si>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</si>
  <si>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</si>
  <si>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</si>
  <si>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</si>
  <si>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</si>
  <si>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</si>
  <si>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</si>
  <si>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</si>
  <si>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</si>
  <si>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</si>
  <si>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</si>
  <si>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</si>
  <si>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</si>
  <si>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</si>
  <si>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</si>
  <si>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</si>
  <si>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</si>
  <si>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</si>
  <si>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</si>
  <si>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</si>
  <si>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</si>
  <si>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</si>
  <si>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</si>
  <si>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</si>
  <si>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</si>
  <si>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</si>
  <si>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</si>
  <si>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</si>
  <si>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</si>
  <si>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</si>
  <si>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</si>
  <si>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</si>
  <si>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</si>
  <si>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</si>
  <si>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</si>
  <si>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</si>
  <si>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</si>
  <si>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</si>
  <si>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</si>
  <si>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</si>
  <si>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</si>
  <si>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</si>
  <si>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</si>
  <si>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</si>
  <si>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</si>
  <si>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</si>
  <si>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</si>
  <si>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</si>
  <si>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</si>
  <si>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</si>
  <si>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</si>
  <si>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</si>
  <si>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</si>
  <si>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</si>
  <si>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</si>
  <si>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</si>
  <si>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</si>
  <si>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</si>
  <si>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</si>
  <si>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</si>
  <si>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</si>
  <si>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</si>
  <si>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</si>
  <si>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</si>
  <si>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</si>
  <si>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</si>
  <si>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</si>
  <si>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</si>
  <si>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</si>
  <si>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</si>
  <si>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</si>
  <si>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</si>
  <si>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</si>
  <si>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</si>
  <si>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</si>
  <si>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</si>
  <si>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</si>
  <si>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</si>
  <si>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</si>
  <si>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</si>
  <si>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</si>
  <si>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</si>
  <si>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</si>
  <si>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</si>
  <si>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</si>
  <si>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</si>
  <si>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</si>
  <si>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</si>
  <si>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</si>
  <si>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</si>
  <si>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</si>
  <si>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</si>
  <si>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</si>
  <si>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</si>
  <si>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</si>
  <si>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</si>
  <si>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</si>
  <si>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</si>
  <si>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</si>
  <si>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</si>
  <si>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</si>
  <si>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</si>
  <si>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</si>
  <si>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</si>
  <si>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</si>
  <si>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</si>
  <si>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</si>
  <si>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</si>
  <si>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</si>
  <si>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</si>
  <si>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</si>
  <si>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</si>
  <si>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</si>
  <si>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</si>
  <si>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</si>
  <si>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</si>
  <si>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</si>
  <si>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</si>
  <si>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</si>
  <si>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</si>
  <si>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</si>
  <si>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</si>
  <si>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</si>
  <si>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</si>
  <si>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</si>
  <si>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</si>
  <si>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</si>
  <si>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</si>
  <si>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</si>
  <si>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</si>
  <si>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</si>
  <si>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</si>
  <si>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</si>
  <si>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</si>
  <si>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</si>
  <si>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</si>
  <si>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</si>
  <si>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</si>
  <si>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</si>
  <si>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</si>
  <si>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</si>
  <si>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</si>
  <si>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</si>
  <si>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</si>
  <si>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</si>
  <si>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</si>
  <si>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</si>
  <si>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</si>
  <si>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</si>
  <si>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</si>
  <si>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</si>
  <si>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</si>
  <si>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</si>
  <si>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</si>
  <si>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</si>
  <si>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</si>
  <si>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</si>
  <si>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</si>
  <si>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</si>
  <si>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</si>
  <si>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</si>
  <si>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</si>
  <si>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</si>
  <si>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</si>
  <si>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</si>
  <si>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</si>
  <si>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</si>
  <si>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</si>
  <si>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</si>
  <si>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</si>
  <si>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</si>
  <si>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</si>
  <si>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</si>
  <si>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</si>
  <si>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</si>
  <si>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</si>
  <si>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</si>
  <si>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</si>
  <si>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</si>
  <si>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</si>
  <si>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</si>
  <si>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</si>
  <si>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</si>
  <si>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</si>
  <si>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</si>
  <si>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</si>
  <si>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</si>
  <si>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</si>
  <si>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</si>
  <si>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</si>
  <si>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</si>
  <si>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</si>
  <si>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</si>
  <si>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</si>
  <si>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</si>
  <si>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</si>
  <si>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</si>
  <si>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</si>
  <si>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</si>
  <si>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</si>
  <si>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</si>
  <si>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</si>
  <si>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</si>
  <si>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</si>
  <si>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</si>
  <si>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</si>
  <si>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</si>
  <si>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</si>
  <si>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</si>
  <si>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</si>
  <si>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</si>
  <si>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</si>
  <si>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</si>
  <si>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</si>
  <si>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</si>
  <si>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</si>
  <si>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</si>
  <si>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</si>
  <si>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</si>
  <si>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</si>
  <si>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</si>
  <si>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</si>
  <si>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</si>
  <si>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</si>
  <si>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</si>
  <si>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</si>
  <si>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</si>
  <si>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</si>
  <si>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</si>
  <si>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</si>
  <si>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</si>
  <si>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</si>
  <si>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</si>
  <si>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</si>
  <si>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</si>
  <si>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</si>
  <si>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</si>
  <si>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</si>
  <si>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</si>
  <si>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</si>
  <si>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</si>
  <si>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</si>
  <si>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</si>
  <si>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</si>
  <si>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</si>
  <si>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</si>
  <si>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</si>
  <si>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</si>
  <si>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</si>
  <si>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</si>
  <si>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</si>
  <si>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</si>
  <si>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</si>
  <si>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</si>
  <si>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</si>
  <si>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</si>
  <si>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</si>
  <si>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</si>
  <si>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</si>
  <si>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</si>
  <si>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</si>
  <si>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</si>
  <si>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</si>
  <si>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</si>
  <si>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</si>
  <si>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</si>
  <si>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</si>
  <si>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</si>
  <si>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</si>
  <si>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</si>
  <si>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</si>
  <si>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</si>
  <si>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</si>
  <si>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</si>
  <si>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</si>
  <si>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</si>
  <si>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</si>
  <si>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</si>
  <si>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</si>
  <si>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</si>
  <si>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</si>
  <si>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</si>
  <si>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</si>
  <si>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</si>
  <si>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</si>
  <si>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</si>
  <si>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</si>
  <si>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</si>
  <si>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</si>
  <si>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</si>
  <si>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</si>
  <si>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</si>
  <si>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</si>
  <si>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</si>
  <si>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</si>
  <si>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</si>
  <si>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</si>
  <si>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</si>
  <si>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</si>
  <si>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</si>
  <si>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</si>
  <si>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</si>
  <si>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</si>
  <si>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</si>
  <si>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</si>
  <si>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</si>
  <si>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</si>
  <si>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</si>
  <si>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</si>
  <si>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</si>
  <si>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</si>
  <si>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</si>
  <si>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</si>
  <si>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</si>
  <si>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</si>
  <si>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</si>
  <si>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</si>
  <si>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</si>
  <si>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</si>
  <si>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</si>
  <si>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</si>
  <si>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</si>
  <si>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</si>
  <si>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</si>
  <si>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</si>
  <si>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</si>
  <si>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</si>
  <si>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</si>
  <si>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</si>
  <si>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</si>
  <si>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</si>
  <si>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</si>
  <si>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</si>
  <si>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</si>
  <si>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</si>
  <si>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</si>
  <si>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</si>
  <si>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</si>
  <si>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</si>
  <si>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</si>
  <si>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</si>
  <si>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</si>
  <si>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</si>
  <si>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</si>
  <si>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</si>
  <si>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</si>
  <si>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</si>
  <si>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</si>
  <si>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</si>
  <si>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</si>
  <si>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</si>
  <si>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</si>
  <si>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</si>
  <si>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</si>
  <si>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</si>
  <si>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</si>
  <si>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</si>
  <si>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</si>
  <si>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</si>
  <si>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</si>
  <si>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</si>
  <si>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</si>
  <si>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</si>
  <si>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</si>
  <si>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</si>
  <si>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</si>
  <si>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</si>
  <si>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</si>
  <si>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</si>
  <si>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</si>
  <si>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</si>
  <si>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</si>
  <si>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</si>
  <si>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</si>
  <si>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</si>
  <si>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</si>
  <si>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</si>
  <si>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</si>
  <si>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</si>
  <si>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</si>
  <si>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</si>
  <si>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</si>
  <si>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</si>
  <si>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</si>
  <si>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</si>
  <si>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</si>
  <si>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</si>
  <si>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</si>
  <si>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</si>
  <si>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</si>
  <si>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</si>
  <si>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</si>
  <si>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</si>
  <si>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</si>
  <si>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</si>
  <si>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</si>
  <si>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</si>
  <si>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</si>
  <si>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</si>
  <si>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</si>
  <si>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</si>
  <si>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</si>
  <si>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</si>
  <si>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</si>
  <si>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</si>
  <si>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</si>
  <si>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</si>
  <si>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</si>
  <si>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</si>
  <si>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</si>
  <si>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</si>
  <si>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</si>
  <si>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</si>
  <si>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</si>
  <si>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</si>
  <si>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</si>
  <si>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</si>
  <si>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</si>
  <si>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</si>
  <si>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</si>
  <si>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</si>
  <si>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</si>
  <si>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</si>
  <si>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</si>
  <si>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</si>
  <si>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</si>
  <si>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</si>
  <si>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</si>
  <si>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</si>
  <si>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</si>
  <si>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</si>
  <si>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</si>
  <si>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</si>
  <si>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</si>
  <si>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</si>
  <si>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</si>
  <si>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</si>
  <si>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</si>
  <si>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</si>
  <si>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</si>
  <si>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</si>
  <si>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</si>
  <si>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</si>
  <si>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</si>
  <si>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</si>
  <si>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</si>
  <si>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</si>
  <si>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</si>
  <si>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</si>
  <si>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</si>
  <si>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</si>
  <si>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</si>
  <si>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</si>
  <si>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</si>
  <si>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</si>
  <si>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</si>
  <si>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</si>
  <si>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</si>
  <si>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</si>
  <si>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</si>
  <si>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</si>
  <si>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</si>
  <si>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</si>
  <si>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</si>
  <si>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</si>
  <si>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</si>
  <si>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</si>
  <si>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</si>
  <si>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</si>
  <si>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</si>
  <si>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</si>
  <si>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</si>
  <si>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</si>
  <si>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</si>
  <si>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</si>
  <si>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</si>
  <si>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</si>
  <si>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</si>
  <si>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</si>
  <si>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</si>
  <si>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</si>
  <si>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</si>
  <si>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</si>
  <si>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</si>
  <si>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</si>
  <si>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</si>
  <si>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</si>
  <si>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</si>
  <si>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</si>
  <si>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</si>
  <si>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</si>
  <si>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</si>
  <si>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</si>
  <si>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</si>
  <si>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</si>
  <si>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</si>
  <si>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</si>
  <si>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</si>
  <si>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</si>
  <si>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</si>
  <si>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</si>
  <si>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</si>
  <si>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</si>
  <si>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</si>
  <si>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</si>
  <si>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</si>
  <si>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</si>
  <si>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</si>
  <si>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</si>
  <si>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</si>
  <si>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</si>
  <si>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</si>
  <si>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</si>
  <si>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</si>
  <si>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</si>
  <si>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</si>
  <si>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</si>
  <si>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</si>
  <si>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</si>
  <si>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</si>
  <si>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</si>
  <si>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</si>
  <si>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</si>
  <si>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</si>
  <si>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</si>
  <si>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</si>
  <si>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</si>
  <si>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</si>
  <si>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</si>
  <si>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</si>
  <si>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</si>
  <si>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</si>
  <si>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</si>
  <si>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</si>
  <si>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</si>
  <si>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</si>
  <si>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</si>
  <si>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</si>
  <si>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</si>
  <si>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</si>
  <si>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</si>
  <si>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</si>
  <si>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</si>
  <si>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</si>
  <si>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</si>
  <si>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</si>
  <si>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</si>
  <si>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</si>
  <si>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</si>
  <si>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</si>
  <si>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</si>
  <si>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</si>
  <si>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</si>
  <si>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</si>
  <si>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</si>
  <si>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</si>
  <si>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</si>
  <si>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</si>
  <si>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</si>
  <si>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</si>
  <si>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</si>
  <si>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</si>
  <si>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</si>
  <si>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</si>
  <si>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</si>
  <si>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</si>
  <si>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</si>
  <si>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</si>
  <si>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</si>
  <si>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</si>
  <si>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</si>
  <si>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</si>
  <si>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</si>
  <si>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</si>
  <si>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</si>
  <si>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</si>
  <si>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</si>
  <si>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</si>
  <si>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</si>
  <si>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</si>
  <si>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</si>
  <si>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</si>
  <si>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</si>
  <si>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</si>
  <si>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</si>
  <si>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</si>
  <si>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</si>
  <si>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</si>
  <si>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</si>
  <si>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</si>
  <si>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</si>
  <si>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</si>
  <si>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</si>
  <si>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</si>
  <si>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</si>
  <si>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</si>
  <si>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</si>
  <si>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</si>
  <si>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</si>
  <si>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</si>
  <si>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</si>
  <si>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</si>
  <si>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</si>
  <si>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</si>
  <si>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</si>
  <si>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</si>
  <si>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</si>
  <si>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</si>
  <si>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</si>
  <si>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</si>
  <si>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</si>
  <si>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</si>
  <si>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</si>
  <si>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</si>
  <si>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</si>
  <si>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</si>
  <si>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</si>
  <si>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</si>
  <si>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</si>
  <si>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</si>
  <si>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</si>
  <si>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</si>
  <si>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</si>
  <si>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</si>
  <si>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</si>
  <si>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</si>
  <si>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</si>
  <si>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</si>
  <si>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</si>
  <si>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</si>
  <si>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</si>
  <si>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</si>
  <si>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</si>
  <si>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</si>
  <si>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</si>
  <si>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</si>
  <si>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</si>
  <si>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</si>
  <si>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</si>
  <si>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</si>
  <si>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</si>
  <si>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</si>
  <si>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</si>
  <si>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</si>
  <si>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</si>
  <si>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</si>
  <si>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</si>
  <si>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</si>
  <si>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</si>
  <si>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</si>
  <si>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</si>
  <si>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</si>
  <si>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</si>
  <si>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</si>
  <si>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</si>
  <si>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</si>
  <si>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</si>
  <si>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</si>
  <si>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</si>
  <si>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</si>
  <si>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</si>
  <si>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</si>
  <si>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</si>
  <si>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</si>
  <si>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</si>
  <si>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</si>
  <si>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</si>
  <si>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</si>
  <si>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</si>
  <si>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</si>
  <si>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</si>
  <si>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</si>
  <si>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</si>
  <si>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</si>
  <si>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</si>
  <si>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</si>
  <si>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</si>
  <si>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</si>
  <si>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</si>
  <si>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</si>
  <si>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</si>
  <si>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</si>
  <si>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</si>
  <si>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</si>
  <si>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</si>
  <si>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</si>
  <si>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</si>
  <si>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</si>
  <si>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</si>
  <si>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</si>
  <si>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</si>
  <si>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</si>
  <si>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</si>
  <si>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</si>
  <si>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</si>
  <si>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</si>
  <si>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</si>
  <si>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</si>
  <si>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</si>
  <si>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</si>
  <si>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</si>
  <si>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</si>
  <si>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</si>
  <si>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</si>
  <si>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</si>
  <si>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</si>
  <si>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</si>
  <si>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</si>
  <si>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</si>
  <si>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</si>
  <si>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</si>
  <si>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</si>
  <si>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</si>
  <si>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</si>
  <si>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</si>
  <si>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</si>
  <si>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</si>
  <si>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</si>
  <si>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</si>
  <si>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</si>
  <si>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</si>
  <si>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</si>
  <si>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</si>
  <si>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</si>
  <si>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</si>
  <si>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</si>
  <si>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</si>
  <si>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</si>
  <si>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</si>
  <si>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</si>
  <si>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</si>
  <si>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</si>
  <si>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</si>
  <si>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</si>
  <si>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</si>
  <si>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</si>
  <si>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</si>
  <si>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</si>
  <si>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</si>
  <si>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</si>
  <si>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</si>
  <si>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</si>
  <si>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</si>
  <si>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</si>
  <si>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</si>
  <si>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</si>
  <si>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</si>
  <si>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</si>
  <si>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</si>
  <si>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</si>
  <si>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</si>
  <si>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</si>
  <si>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</si>
  <si>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</si>
  <si>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</si>
  <si>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</si>
  <si>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</si>
  <si>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</si>
  <si>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</si>
  <si>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</si>
  <si>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</si>
  <si>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</si>
  <si>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</si>
  <si>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</si>
  <si>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</si>
  <si>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</si>
  <si>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</si>
  <si>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</si>
  <si>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</si>
  <si>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</si>
  <si>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</si>
  <si>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</si>
  <si>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</si>
  <si>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</si>
  <si>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</si>
  <si>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</si>
  <si>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</si>
  <si>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</si>
  <si>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</si>
  <si>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</si>
  <si>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</si>
  <si>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</si>
  <si>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</si>
  <si>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</si>
  <si>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</si>
  <si>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</si>
  <si>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</si>
  <si>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</si>
  <si>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</si>
  <si>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</si>
  <si>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</si>
  <si>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</si>
  <si>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</si>
  <si>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</si>
  <si>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</si>
  <si>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</si>
  <si>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</si>
  <si>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</si>
  <si>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</si>
  <si>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</si>
  <si>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</si>
  <si>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</si>
  <si>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</si>
  <si>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</si>
  <si>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</si>
  <si>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</si>
  <si>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</si>
  <si>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</si>
  <si>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</si>
  <si>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</si>
  <si>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</si>
  <si>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</si>
  <si>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</si>
  <si>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</si>
  <si>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</si>
  <si>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</si>
  <si>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</si>
  <si>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</si>
  <si>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</si>
  <si>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</si>
  <si>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</si>
  <si>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</si>
  <si>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</si>
  <si>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</si>
  <si>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</si>
  <si>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</si>
  <si>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</si>
  <si>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</si>
  <si>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</si>
  <si>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</si>
  <si>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</si>
  <si>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</si>
  <si>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</si>
  <si>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</si>
  <si>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</si>
  <si>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</si>
  <si>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</si>
  <si>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</si>
  <si>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</si>
  <si>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</si>
  <si>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</si>
  <si>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</si>
  <si>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</si>
  <si>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</si>
  <si>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</si>
  <si>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</si>
  <si>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</si>
  <si>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</si>
  <si>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</si>
  <si>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</si>
  <si>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</si>
  <si>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</si>
  <si>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</si>
  <si>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</si>
  <si>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</si>
  <si>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</si>
  <si>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</si>
  <si>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</si>
  <si>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</si>
  <si>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</si>
  <si>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</si>
  <si>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</si>
  <si>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</si>
  <si>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</si>
  <si>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</si>
  <si>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</si>
  <si>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</si>
  <si>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</si>
  <si>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</si>
  <si>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</si>
  <si>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</si>
  <si>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</si>
  <si>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</si>
  <si>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</si>
  <si>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</si>
  <si>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</si>
  <si>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</si>
  <si>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</si>
  <si>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</si>
  <si>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</si>
  <si>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</si>
  <si>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</si>
  <si>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</si>
  <si>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</si>
  <si>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</si>
  <si>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</si>
  <si>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</si>
  <si>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</si>
  <si>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</si>
  <si>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</si>
  <si>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</si>
  <si>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</si>
  <si>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</si>
  <si>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</si>
  <si>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</si>
  <si>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</si>
  <si>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</si>
  <si>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</si>
  <si>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</si>
  <si>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</si>
  <si>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</si>
  <si>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</si>
  <si>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</si>
  <si>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</si>
  <si>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</si>
  <si>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</si>
  <si>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</si>
  <si>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</si>
  <si>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</si>
  <si>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</si>
  <si>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</si>
  <si>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</si>
  <si>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</si>
  <si>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</si>
  <si>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</si>
  <si>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</si>
  <si>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</si>
  <si>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</si>
  <si>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</si>
  <si>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</si>
  <si>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</si>
  <si>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</si>
  <si>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</si>
  <si>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</si>
  <si>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</si>
  <si>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</si>
  <si>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</si>
  <si>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</si>
  <si>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</si>
  <si>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</si>
  <si>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</si>
  <si>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</si>
  <si>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</si>
  <si>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</si>
  <si>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</si>
  <si>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</si>
  <si>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</si>
  <si>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</si>
  <si>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</si>
  <si>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</si>
  <si>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</si>
  <si>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</si>
  <si>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</si>
  <si>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</si>
  <si>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</si>
  <si>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</si>
  <si>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</si>
  <si>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</si>
  <si>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</si>
  <si>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</si>
  <si>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</si>
  <si>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</si>
  <si>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</si>
  <si>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</si>
  <si>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</si>
  <si>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</si>
  <si>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</si>
  <si>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</si>
  <si>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</si>
  <si>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</si>
  <si>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</si>
  <si>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</si>
  <si>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</si>
  <si>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</si>
  <si>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</si>
  <si>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</si>
  <si>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</si>
  <si>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</si>
  <si>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</si>
  <si>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</si>
  <si>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</si>
  <si>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</si>
  <si>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</si>
  <si>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</si>
  <si>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</si>
  <si>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</si>
  <si>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</si>
  <si>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</si>
  <si>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</si>
  <si>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</si>
  <si>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</si>
  <si>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</si>
  <si>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</si>
  <si>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</si>
  <si>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</si>
  <si>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</si>
  <si>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</si>
  <si>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</si>
  <si>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</si>
  <si>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</si>
  <si>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</si>
  <si>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</si>
  <si>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</si>
  <si>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</si>
  <si>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</si>
  <si>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</si>
  <si>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</si>
  <si>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</si>
  <si>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</si>
  <si>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</si>
  <si>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</si>
  <si>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</si>
  <si>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</si>
  <si>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</si>
  <si>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</si>
  <si>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</si>
  <si>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</si>
  <si>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</si>
  <si>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</si>
  <si>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</si>
  <si>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</si>
  <si>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</si>
  <si>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</si>
  <si>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</si>
  <si>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</si>
  <si>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</si>
  <si>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</si>
  <si>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</si>
  <si>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</si>
  <si>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</si>
  <si>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</si>
  <si>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</si>
  <si>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</si>
  <si>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</si>
  <si>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</si>
  <si>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</si>
  <si>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</si>
  <si>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</si>
  <si>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</si>
  <si>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</si>
  <si>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</si>
  <si>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</si>
  <si>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</si>
  <si>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</si>
  <si>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</si>
  <si>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</si>
  <si>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</si>
  <si>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</si>
  <si>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</si>
  <si>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</si>
  <si>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</si>
  <si>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</si>
  <si>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</si>
  <si>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</si>
  <si>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</si>
  <si>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</si>
  <si>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</si>
  <si>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</si>
  <si>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</si>
  <si>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</si>
  <si>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</si>
  <si>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</si>
  <si>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</si>
  <si>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</si>
  <si>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</si>
  <si>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</si>
  <si>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</si>
  <si>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</si>
  <si>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</si>
  <si>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</si>
  <si>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</si>
  <si>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</si>
  <si>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</si>
  <si>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</si>
  <si>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</si>
  <si>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</si>
  <si>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</si>
  <si>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</si>
  <si>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</si>
  <si>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</si>
  <si>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</si>
  <si>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</si>
  <si>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</si>
  <si>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</si>
  <si>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</si>
  <si>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</si>
  <si>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</si>
  <si>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</si>
  <si>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</si>
  <si>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</si>
  <si>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</si>
  <si>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</si>
  <si>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</si>
  <si>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</si>
  <si>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</si>
  <si>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</si>
  <si>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</si>
  <si>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</si>
  <si>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</si>
  <si>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</si>
  <si>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</si>
  <si>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</si>
  <si>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</si>
  <si>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</si>
  <si>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</si>
  <si>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</si>
  <si>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</si>
  <si>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</si>
  <si>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</si>
  <si>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</si>
  <si>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</si>
  <si>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</si>
  <si>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</si>
  <si>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</si>
  <si>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</si>
  <si>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</si>
  <si>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</si>
  <si>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</si>
  <si>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</si>
  <si>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</si>
  <si>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</si>
  <si>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</si>
  <si>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</si>
  <si>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</si>
  <si>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</si>
  <si>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</si>
  <si>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</si>
  <si>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</si>
  <si>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</si>
  <si>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</si>
  <si>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</si>
  <si>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</si>
  <si>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</si>
  <si>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</si>
  <si>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</si>
  <si>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</si>
  <si>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</si>
  <si>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</si>
  <si>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</si>
  <si>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</si>
  <si>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</si>
  <si>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</si>
  <si>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</si>
  <si>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</si>
  <si>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</si>
  <si>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</si>
  <si>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</si>
  <si>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</si>
  <si>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</si>
  <si>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</si>
  <si>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</si>
  <si>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</si>
  <si>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</si>
  <si>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</si>
  <si>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</si>
  <si>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</si>
  <si>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</si>
  <si>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</si>
  <si>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</si>
  <si>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</si>
  <si>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</si>
  <si>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</si>
  <si>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</si>
  <si>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</si>
  <si>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</si>
  <si>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</si>
  <si>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</si>
  <si>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</si>
  <si>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</si>
  <si>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</si>
  <si>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</si>
  <si>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</si>
  <si>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</si>
  <si>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</si>
  <si>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</si>
  <si>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</si>
  <si>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</si>
  <si>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</si>
  <si>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</si>
  <si>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</si>
  <si>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</si>
  <si>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</si>
  <si>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</si>
  <si>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</si>
  <si>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</si>
  <si>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</si>
  <si>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</si>
  <si>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</si>
  <si>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</si>
  <si>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</si>
  <si>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</si>
  <si>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</si>
  <si>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</si>
  <si>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</si>
  <si>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</si>
  <si>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</si>
  <si>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</si>
  <si>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</si>
  <si>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</si>
  <si>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</si>
  <si>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</si>
  <si>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</si>
  <si>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</si>
  <si>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</si>
  <si>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</si>
  <si>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</si>
  <si>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</si>
  <si>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</si>
  <si>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</si>
  <si>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</si>
  <si>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</si>
  <si>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</si>
  <si>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</si>
  <si>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</si>
  <si>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</si>
  <si>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</si>
  <si>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</si>
  <si>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</si>
  <si>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</si>
  <si>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</si>
  <si>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</si>
  <si>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</si>
  <si>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</si>
  <si>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</si>
  <si>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</si>
  <si>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</si>
  <si>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</si>
  <si>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</si>
  <si>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</si>
  <si>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</si>
  <si>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</si>
  <si>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</si>
  <si>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</si>
  <si>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</si>
  <si>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</si>
  <si>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</si>
  <si>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</si>
  <si>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</si>
  <si>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</si>
  <si>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</si>
  <si>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</si>
  <si>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</si>
  <si>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</si>
  <si>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</si>
  <si>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</si>
  <si>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</si>
  <si>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</si>
  <si>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</si>
  <si>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</si>
  <si>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</si>
  <si>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</si>
  <si>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</si>
  <si>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</si>
  <si>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</si>
  <si>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</si>
  <si>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</si>
  <si>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</si>
  <si>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</si>
  <si>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</si>
  <si>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</si>
  <si>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</si>
  <si>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</si>
  <si>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</si>
  <si>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</si>
  <si>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</si>
  <si>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</si>
  <si>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</si>
  <si>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</si>
  <si>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</si>
  <si>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</si>
  <si>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</si>
  <si>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</si>
  <si>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</si>
  <si>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</si>
  <si>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</si>
  <si>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</si>
  <si>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</si>
  <si>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</si>
  <si>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</si>
  <si>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</si>
  <si>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</si>
  <si>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</si>
  <si>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</si>
  <si>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</si>
  <si>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</si>
  <si>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</si>
  <si>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</si>
  <si>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</si>
  <si>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</si>
  <si>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</si>
  <si>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</si>
  <si>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</si>
  <si>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</si>
  <si>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</si>
  <si>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</si>
  <si>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</si>
  <si>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</si>
  <si>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</si>
  <si>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</si>
  <si>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</si>
  <si>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</si>
  <si>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</si>
  <si>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</si>
  <si>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</si>
  <si>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</si>
  <si>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</si>
  <si>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</si>
  <si>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</si>
  <si>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</si>
  <si>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</si>
  <si>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</si>
  <si>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</si>
  <si>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</si>
  <si>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</si>
  <si>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</si>
  <si>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</si>
  <si>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</si>
  <si>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</si>
  <si>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</si>
  <si>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</si>
  <si>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</si>
  <si>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</si>
  <si>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</si>
  <si>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</si>
  <si>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</si>
  <si>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</si>
  <si>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</si>
  <si>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</si>
  <si>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</si>
  <si>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</si>
  <si>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</si>
  <si>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</si>
  <si>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</si>
  <si>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</si>
  <si>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</si>
  <si>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</si>
  <si>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</si>
  <si>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</si>
  <si>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</si>
  <si>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</si>
  <si>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</si>
  <si>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</si>
  <si>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</si>
  <si>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</si>
  <si>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</si>
  <si>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</si>
  <si>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</si>
  <si>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</si>
  <si>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</si>
  <si>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</si>
  <si>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</si>
  <si>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</si>
  <si>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</si>
  <si>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</si>
  <si>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</si>
  <si>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</si>
  <si>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</si>
  <si>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</si>
  <si>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</si>
  <si>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</si>
  <si>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</si>
  <si>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</si>
  <si>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</si>
  <si>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</si>
  <si>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</si>
  <si>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</si>
  <si>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</si>
  <si>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</si>
  <si>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</si>
  <si>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</si>
  <si>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</si>
  <si>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</si>
  <si>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</si>
  <si>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</si>
  <si>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</si>
  <si>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</si>
  <si>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</si>
  <si>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</si>
  <si>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</si>
  <si>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</si>
  <si>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</si>
  <si>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</si>
  <si>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</si>
  <si>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</si>
  <si>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</si>
  <si>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</si>
  <si>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</si>
  <si>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</si>
  <si>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</si>
  <si>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</si>
  <si>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</si>
  <si>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</si>
  <si>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</si>
  <si>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</si>
  <si>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</si>
  <si>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</si>
  <si>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</si>
  <si>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</si>
  <si>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</si>
  <si>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</si>
  <si>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</si>
  <si>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</si>
  <si>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</si>
  <si>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</si>
  <si>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</si>
  <si>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</si>
  <si>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</si>
  <si>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</si>
  <si>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</si>
  <si>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</si>
  <si>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</si>
  <si>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</si>
  <si>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</si>
  <si>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</si>
  <si>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</si>
  <si>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</si>
  <si>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</si>
  <si>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</si>
  <si>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</si>
  <si>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</si>
  <si>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</si>
  <si>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</si>
  <si>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</si>
  <si>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</si>
  <si>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</si>
  <si>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</si>
  <si>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</si>
  <si>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</si>
  <si>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</si>
  <si>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</si>
  <si>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</si>
  <si>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</si>
  <si>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</si>
  <si>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</si>
  <si>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</si>
  <si>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</si>
  <si>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</si>
  <si>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</si>
  <si>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</si>
  <si>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</si>
  <si>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</si>
  <si>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</si>
  <si>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</si>
  <si>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</si>
  <si>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</si>
  <si>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</si>
  <si>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</si>
  <si>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</si>
  <si>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</si>
  <si>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</si>
  <si>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</si>
  <si>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</si>
  <si>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</si>
  <si>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</si>
  <si>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</si>
  <si>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</si>
  <si>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</si>
  <si>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</si>
  <si>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</si>
  <si>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</si>
  <si>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</si>
  <si>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</si>
  <si>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</si>
  <si>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</si>
  <si>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</si>
  <si>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</si>
  <si>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</si>
  <si>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</si>
  <si>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</si>
  <si>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</si>
  <si>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</si>
  <si>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</si>
  <si>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</si>
  <si>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</si>
  <si>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</si>
  <si>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</si>
  <si>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</si>
  <si>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</si>
  <si>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</si>
  <si>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</si>
  <si>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</si>
  <si>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</si>
  <si>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</si>
  <si>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</si>
  <si>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</si>
  <si>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</si>
  <si>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</si>
  <si>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</si>
  <si>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</si>
  <si>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</si>
  <si>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</si>
  <si>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</si>
  <si>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</si>
  <si>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</si>
  <si>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</si>
  <si>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</si>
  <si>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</si>
  <si>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</si>
  <si>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</si>
  <si>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</si>
  <si>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</si>
  <si>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</si>
  <si>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</si>
  <si>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</si>
  <si>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</si>
  <si>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</si>
  <si>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</si>
  <si>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</si>
  <si>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</si>
  <si>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</si>
  <si>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</si>
  <si>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</si>
  <si>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</si>
  <si>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</si>
  <si>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</si>
  <si>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</si>
  <si>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</si>
  <si>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</si>
  <si>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</si>
  <si>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</si>
  <si>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</si>
  <si>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</si>
  <si>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</si>
  <si>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</si>
  <si>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</si>
  <si>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</si>
  <si>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</si>
  <si>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</si>
  <si>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</si>
  <si>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</si>
  <si>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</si>
  <si>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</si>
  <si>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</si>
  <si>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</si>
  <si>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</si>
  <si>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</si>
  <si>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</si>
  <si>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</si>
  <si>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</si>
  <si>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</si>
  <si>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</si>
  <si>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</si>
  <si>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</si>
  <si>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</si>
  <si>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</si>
  <si>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</si>
  <si>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</si>
  <si>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</si>
  <si>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</si>
  <si>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</si>
  <si>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</si>
  <si>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</si>
  <si>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</si>
  <si>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</si>
  <si>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</si>
  <si>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</si>
  <si>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</si>
  <si>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</si>
  <si>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</si>
  <si>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</si>
  <si>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</si>
  <si>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</si>
  <si>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</si>
  <si>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</si>
  <si>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</si>
  <si>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</si>
  <si>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</si>
  <si>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</si>
  <si>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</si>
  <si>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</si>
  <si>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</si>
  <si>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</si>
  <si>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</si>
  <si>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</si>
  <si>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</si>
  <si>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</si>
  <si>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</si>
  <si>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</si>
  <si>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</si>
  <si>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</si>
  <si>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</si>
  <si>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</si>
  <si>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</si>
  <si>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</si>
  <si>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</si>
  <si>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</si>
  <si>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</si>
  <si>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</si>
  <si>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</si>
  <si>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</si>
  <si>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</si>
  <si>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</si>
  <si>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</si>
  <si>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</si>
  <si>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</si>
  <si>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</si>
  <si>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</si>
  <si>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</si>
  <si>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</si>
  <si>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</si>
  <si>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</si>
  <si>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</si>
  <si>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</si>
  <si>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</si>
  <si>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</si>
  <si>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</si>
  <si>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</si>
  <si>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</si>
  <si>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</si>
  <si>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</si>
  <si>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</si>
  <si>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</si>
  <si>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</si>
  <si>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</si>
  <si>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</si>
  <si>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</si>
  <si>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</si>
  <si>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</si>
  <si>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</si>
  <si>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</si>
  <si>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</si>
  <si>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</si>
  <si>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</si>
  <si>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</si>
  <si>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</si>
  <si>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</si>
  <si>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</si>
  <si>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</si>
  <si>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</si>
  <si>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</si>
  <si>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</si>
  <si>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</si>
  <si>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</si>
  <si>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</si>
  <si>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</si>
  <si>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</si>
  <si>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</si>
  <si>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</si>
  <si>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</si>
  <si>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</si>
  <si>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</si>
  <si>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</si>
  <si>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</si>
  <si>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</si>
  <si>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</si>
  <si>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</si>
  <si>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</si>
  <si>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</si>
  <si>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</si>
  <si>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</si>
  <si>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</si>
  <si>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</si>
  <si>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</si>
  <si>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</si>
  <si>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</si>
  <si>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</si>
  <si>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</si>
  <si>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</si>
  <si>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</si>
  <si>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</si>
  <si>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</si>
  <si>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</si>
  <si>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</si>
  <si>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</si>
  <si>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</si>
  <si>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</si>
  <si>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</si>
  <si>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</si>
  <si>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</si>
  <si>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</si>
  <si>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</si>
  <si>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</si>
  <si>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</si>
  <si>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</si>
  <si>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</si>
  <si>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</si>
  <si>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</si>
  <si>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</si>
  <si>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</si>
  <si>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</si>
  <si>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</si>
  <si>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</si>
  <si>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</si>
  <si>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</si>
  <si>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</si>
  <si>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</si>
  <si>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</si>
  <si>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</si>
  <si>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</si>
  <si>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</si>
  <si>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</si>
  <si>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</si>
  <si>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</si>
  <si>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</si>
  <si>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</si>
  <si>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</si>
  <si>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</si>
  <si>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</si>
  <si>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</si>
  <si>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</si>
  <si>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</si>
  <si>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</si>
  <si>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</si>
  <si>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</si>
  <si>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</si>
  <si>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</si>
  <si>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</si>
  <si>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</si>
  <si>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</si>
  <si>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</si>
  <si>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</si>
  <si>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</si>
  <si>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</si>
  <si>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</si>
  <si>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</si>
  <si>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</si>
  <si>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</si>
  <si>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</si>
  <si>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</si>
  <si>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</si>
  <si>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</si>
  <si>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</si>
  <si>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</si>
  <si>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</si>
  <si>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</si>
  <si>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</si>
  <si>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</si>
  <si>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</si>
  <si>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</si>
  <si>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</si>
  <si>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</si>
  <si>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</si>
  <si>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</si>
  <si>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</si>
  <si>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</si>
  <si>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</si>
  <si>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</si>
  <si>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</si>
  <si>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</si>
  <si>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</si>
  <si>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</si>
  <si>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</si>
  <si>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</si>
  <si>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</si>
  <si>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</si>
  <si>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</si>
  <si>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</si>
  <si>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</si>
  <si>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</si>
  <si>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</si>
  <si>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</si>
  <si>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</si>
  <si>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</si>
  <si>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</si>
  <si>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</si>
  <si>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</si>
  <si>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</si>
  <si>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</si>
  <si>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</si>
  <si>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</si>
  <si>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</si>
  <si>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</si>
  <si>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</si>
  <si>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</si>
  <si>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</si>
  <si>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</si>
  <si>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</si>
  <si>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</si>
  <si>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</si>
  <si>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</si>
  <si>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</si>
  <si>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</si>
  <si>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</si>
  <si>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</si>
  <si>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</si>
  <si>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</si>
  <si>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</si>
  <si>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</si>
  <si>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</si>
  <si>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</si>
  <si>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</si>
  <si>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</si>
  <si>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</si>
  <si>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</si>
  <si>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</si>
  <si>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</si>
  <si>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</si>
  <si>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</si>
  <si>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</si>
  <si>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</si>
  <si>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</si>
  <si>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</si>
  <si>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</si>
  <si>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</si>
  <si>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</si>
  <si>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</si>
  <si>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</si>
  <si>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</si>
  <si>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</si>
  <si>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</si>
  <si>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</si>
  <si>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</si>
  <si>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</si>
  <si>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</si>
  <si>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</si>
  <si>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</si>
  <si>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</si>
  <si>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</si>
  <si>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</si>
  <si>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</si>
  <si>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</si>
  <si>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</si>
  <si>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</si>
  <si>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</si>
  <si>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</si>
  <si>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</si>
  <si>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</si>
  <si>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</si>
  <si>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</si>
  <si>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</si>
  <si>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</si>
  <si>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</si>
  <si>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</si>
  <si>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</si>
  <si>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</si>
  <si>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</si>
  <si>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</si>
  <si>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</si>
  <si>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</si>
  <si>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</si>
  <si>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</si>
  <si>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</si>
  <si>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</si>
  <si>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</si>
  <si>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</si>
  <si>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</si>
  <si>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</si>
  <si>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</si>
  <si>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</si>
  <si>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</si>
  <si>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</si>
  <si>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</si>
  <si>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</si>
  <si>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</si>
  <si>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</si>
  <si>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</si>
  <si>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</si>
  <si>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</si>
  <si>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</si>
  <si>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</si>
  <si>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</si>
  <si>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</si>
  <si>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</si>
  <si>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</si>
  <si>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</si>
  <si>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</si>
  <si>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</si>
  <si>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</si>
  <si>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</si>
  <si>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</si>
  <si>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</si>
  <si>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</si>
  <si>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</si>
  <si>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</si>
  <si>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</si>
  <si>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</si>
  <si>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</si>
  <si>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</si>
  <si>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</si>
  <si>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</si>
  <si>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</si>
  <si>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</si>
  <si>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</si>
  <si>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</si>
  <si>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</si>
  <si>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</si>
  <si>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</si>
  <si>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</si>
  <si>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</si>
  <si>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</si>
  <si>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</si>
  <si>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</si>
  <si>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</si>
  <si>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</si>
  <si>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</si>
  <si>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</si>
  <si>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</si>
  <si>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</si>
  <si>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</si>
  <si>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</si>
  <si>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</si>
  <si>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</si>
  <si>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</si>
  <si>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</si>
  <si>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</si>
  <si>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</si>
  <si>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</si>
  <si>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</si>
  <si>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</si>
  <si>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</si>
  <si>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</si>
  <si>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</si>
  <si>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</si>
  <si>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</si>
  <si>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</si>
  <si>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</si>
  <si>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</si>
  <si>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</si>
  <si>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</si>
  <si>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</si>
  <si>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</si>
  <si>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</si>
  <si>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</si>
  <si>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</si>
  <si>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</si>
  <si>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</si>
  <si>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</si>
  <si>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</si>
  <si>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</si>
  <si>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</si>
  <si>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</si>
  <si>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</si>
  <si>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</si>
  <si>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</si>
  <si>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</si>
  <si>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</si>
  <si>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</si>
  <si>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</si>
  <si>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</si>
  <si>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</si>
  <si>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</si>
  <si>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</si>
  <si>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</si>
  <si>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</si>
  <si>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</si>
  <si>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</si>
  <si>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</si>
  <si>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</si>
  <si>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</si>
  <si>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</si>
  <si>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</si>
  <si>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</si>
  <si>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</si>
  <si>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</si>
  <si>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</si>
  <si>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</si>
  <si>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</si>
  <si>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</si>
  <si>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</si>
  <si>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</si>
  <si>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</si>
  <si>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</si>
  <si>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</si>
  <si>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</si>
  <si>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</si>
  <si>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</si>
  <si>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</si>
  <si>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</si>
  <si>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</si>
  <si>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</si>
  <si>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</si>
  <si>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</si>
  <si>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</si>
  <si>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</si>
  <si>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</si>
  <si>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</si>
  <si>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</si>
  <si>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</si>
  <si>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</si>
  <si>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</si>
  <si>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</si>
  <si>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</si>
  <si>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</si>
  <si>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</si>
  <si>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</si>
  <si>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</si>
  <si>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</si>
  <si>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</si>
  <si>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</si>
  <si>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</si>
  <si>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</si>
  <si>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</si>
  <si>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</si>
  <si>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</si>
  <si>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</si>
  <si>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</si>
  <si>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</si>
  <si>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</si>
  <si>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</si>
  <si>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</si>
  <si>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</si>
  <si>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</si>
  <si>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</si>
  <si>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</si>
  <si>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</si>
  <si>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</si>
  <si>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</si>
  <si>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</si>
  <si>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</si>
  <si>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</si>
  <si>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</si>
  <si>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</si>
  <si>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</si>
  <si>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</si>
  <si>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</si>
  <si>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</si>
  <si>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</si>
  <si>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</si>
  <si>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</si>
  <si>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</si>
  <si>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</si>
  <si>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</si>
  <si>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</si>
  <si>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</si>
  <si>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</si>
  <si>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</si>
  <si>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</si>
  <si>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</si>
  <si>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</si>
  <si>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</si>
  <si>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</si>
  <si>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</si>
  <si>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</si>
  <si>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</si>
  <si>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</si>
  <si>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</si>
  <si>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</si>
  <si>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</si>
  <si>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</si>
  <si>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</si>
  <si>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</si>
  <si>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</si>
  <si>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</si>
  <si>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</si>
  <si>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</si>
  <si>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</si>
  <si>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</si>
  <si>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</si>
  <si>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</si>
  <si>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</si>
  <si>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</si>
  <si>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</si>
  <si>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</si>
  <si>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</si>
  <si>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</si>
  <si>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</si>
  <si>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</si>
  <si>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</si>
  <si>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</si>
  <si>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</si>
  <si>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</si>
  <si>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</si>
  <si>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</si>
  <si>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</si>
  <si>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</si>
  <si>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</si>
  <si>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</si>
  <si>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</si>
  <si>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</si>
  <si>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</si>
  <si>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</si>
  <si>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</si>
  <si>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</si>
  <si>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</si>
  <si>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</si>
  <si>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</si>
  <si>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</si>
  <si>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</si>
  <si>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</si>
  <si>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</si>
  <si>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</si>
  <si>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</si>
  <si>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</si>
  <si>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</si>
  <si>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</si>
  <si>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</si>
  <si>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</si>
  <si>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</si>
  <si>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</si>
  <si>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</si>
  <si>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</si>
  <si>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</si>
  <si>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</si>
  <si>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</si>
  <si>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</si>
  <si>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</si>
  <si>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</si>
  <si>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</si>
  <si>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</si>
  <si>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</si>
  <si>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</si>
  <si>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</si>
  <si>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</si>
  <si>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</si>
  <si>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</si>
  <si>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</si>
  <si>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</si>
  <si>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</si>
  <si>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</si>
  <si>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</si>
  <si>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</si>
  <si>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</si>
  <si>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</si>
  <si>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</si>
  <si>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</si>
  <si>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</si>
  <si>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</si>
  <si>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</si>
  <si>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</si>
  <si>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</si>
  <si>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</si>
  <si>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</si>
  <si>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</si>
  <si>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</si>
  <si>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</si>
  <si>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</si>
  <si>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</si>
  <si>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</si>
  <si>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</si>
  <si>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</si>
  <si>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</si>
  <si>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</si>
  <si>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</si>
  <si>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</si>
  <si>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</si>
  <si>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</si>
  <si>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</si>
  <si>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</si>
  <si>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</si>
  <si>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</si>
  <si>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</si>
  <si>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</si>
  <si>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</si>
  <si>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</si>
  <si>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</si>
  <si>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</si>
  <si>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</si>
  <si>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</si>
  <si>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</si>
  <si>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</si>
  <si>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</si>
  <si>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</si>
  <si>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</si>
  <si>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</si>
  <si>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</si>
  <si>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</si>
  <si>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</si>
  <si>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</si>
  <si>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</si>
  <si>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</si>
  <si>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</si>
  <si>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</si>
  <si>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</si>
  <si>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</si>
  <si>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</si>
  <si>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</si>
  <si>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</si>
  <si>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</si>
  <si>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</si>
  <si>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</si>
  <si>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</si>
  <si>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</si>
  <si>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</si>
  <si>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</si>
  <si>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</si>
  <si>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</si>
  <si>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</si>
  <si>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</si>
  <si>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</si>
  <si>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</si>
  <si>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</si>
  <si>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</si>
  <si>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</si>
  <si>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</si>
  <si>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</si>
  <si>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</si>
  <si>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</si>
  <si>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</si>
  <si>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</si>
  <si>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</si>
  <si>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</si>
  <si>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</si>
  <si>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</si>
  <si>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</si>
  <si>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</si>
  <si>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</si>
  <si>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</si>
  <si>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</si>
  <si>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</si>
  <si>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</si>
  <si>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</si>
  <si>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</si>
  <si>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</si>
  <si>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</si>
  <si>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</si>
  <si>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</si>
  <si>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</si>
  <si>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</si>
  <si>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</si>
  <si>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</si>
  <si>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</si>
  <si>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</si>
  <si>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</si>
  <si>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</si>
  <si>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</si>
  <si>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</si>
  <si>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</si>
  <si>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</si>
  <si>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</si>
  <si>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</si>
  <si>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</si>
  <si>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</si>
  <si>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</si>
  <si>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</si>
  <si>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</si>
  <si>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</si>
  <si>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</si>
  <si>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</si>
  <si>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</si>
  <si>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</si>
  <si>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</si>
  <si>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</si>
  <si>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</si>
  <si>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</si>
  <si>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</si>
  <si>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</si>
  <si>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</si>
  <si>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</si>
  <si>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</si>
  <si>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</si>
  <si>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</si>
  <si>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</si>
  <si>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</si>
  <si>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</si>
  <si>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</si>
  <si>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</si>
  <si>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</si>
  <si>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</si>
  <si>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</si>
  <si>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</si>
  <si>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</si>
  <si>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</si>
  <si>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</si>
  <si>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</si>
  <si>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</si>
  <si>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</si>
  <si>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</si>
  <si>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</si>
  <si>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</si>
  <si>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</si>
  <si>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</si>
  <si>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</si>
  <si>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</si>
  <si>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</si>
  <si>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</si>
  <si>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</si>
  <si>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</si>
  <si>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</si>
  <si>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</si>
  <si>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</si>
  <si>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</si>
  <si>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</si>
  <si>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</si>
  <si>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</si>
  <si>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</si>
  <si>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</si>
  <si>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</si>
  <si>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</si>
  <si>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</si>
  <si>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</si>
  <si>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</si>
  <si>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</si>
  <si>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</si>
  <si>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</si>
  <si>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</si>
  <si>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</si>
  <si>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</si>
  <si>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</si>
  <si>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</si>
  <si>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</si>
  <si>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</si>
  <si>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</si>
  <si>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</si>
  <si>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</si>
  <si>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</si>
  <si>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</si>
  <si>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</si>
  <si>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</si>
  <si>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</si>
  <si>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</si>
  <si>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</si>
  <si>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</si>
  <si>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</si>
  <si>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</si>
  <si>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</si>
  <si>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</si>
  <si>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</si>
  <si>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</si>
  <si>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</si>
  <si>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</si>
  <si>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</si>
  <si>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</si>
  <si>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</si>
  <si>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</si>
  <si>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</si>
  <si>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</si>
  <si>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</si>
  <si>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</si>
  <si>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</si>
  <si>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</si>
  <si>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</si>
  <si>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</si>
  <si>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</si>
  <si>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</si>
  <si>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</si>
  <si>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</si>
  <si>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</si>
  <si>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</si>
  <si>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</si>
  <si>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</si>
  <si>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</si>
  <si>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</si>
  <si>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</si>
  <si>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</si>
  <si>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</si>
  <si>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</si>
  <si>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</si>
  <si>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</si>
  <si>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</si>
  <si>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</si>
  <si>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</si>
  <si>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</si>
  <si>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</si>
  <si>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</si>
  <si>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</si>
  <si>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</si>
  <si>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</si>
  <si>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</si>
  <si>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</si>
  <si>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</si>
  <si>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</si>
  <si>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</si>
  <si>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</si>
  <si>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</si>
  <si>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</si>
  <si>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</si>
  <si>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</si>
  <si>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</si>
  <si>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</si>
  <si>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</si>
  <si>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</si>
  <si>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</si>
  <si>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</si>
  <si>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</si>
  <si>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</si>
  <si>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</si>
  <si>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</si>
  <si>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</si>
  <si>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</si>
  <si>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</si>
  <si>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</si>
  <si>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</si>
  <si>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</si>
  <si>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</si>
  <si>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</si>
  <si>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</si>
  <si>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</si>
  <si>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</si>
  <si>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</si>
  <si>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</si>
  <si>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</si>
  <si>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</si>
  <si>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</si>
  <si>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</si>
  <si>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</si>
  <si>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</si>
  <si>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</si>
  <si>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</si>
  <si>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</si>
  <si>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</si>
  <si>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</si>
  <si>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</si>
  <si>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</si>
  <si>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</si>
  <si>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</si>
  <si>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</si>
  <si>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</si>
  <si>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</si>
  <si>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</si>
  <si>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</si>
  <si>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</si>
  <si>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</si>
  <si>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</si>
  <si>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</si>
  <si>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</si>
  <si>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</si>
  <si>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</si>
  <si>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</si>
  <si>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</si>
  <si>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</si>
  <si>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</si>
  <si>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</si>
  <si>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</si>
  <si>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</si>
  <si>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</si>
  <si>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</si>
  <si>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</si>
  <si>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</si>
  <si>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</si>
  <si>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</si>
  <si>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</si>
  <si>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</si>
  <si>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</si>
  <si>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</si>
  <si>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</si>
  <si>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</si>
  <si>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</si>
  <si>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</si>
  <si>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</si>
  <si>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</si>
  <si>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</si>
  <si>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</si>
  <si>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</si>
  <si>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</si>
  <si>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</si>
  <si>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</si>
  <si>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</si>
  <si>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</si>
  <si>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</si>
  <si>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</si>
  <si>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</si>
  <si>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</si>
  <si>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</si>
  <si>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</si>
  <si>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</si>
  <si>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</si>
  <si>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</si>
  <si>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</si>
  <si>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</si>
  <si>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</si>
  <si>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</si>
  <si>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</si>
  <si>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</si>
  <si>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</si>
  <si>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</si>
  <si>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</si>
  <si>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</si>
  <si>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</si>
  <si>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</si>
  <si>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</si>
  <si>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</si>
  <si>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</si>
  <si>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</si>
  <si>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</si>
  <si>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</si>
  <si>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</si>
  <si>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</si>
  <si>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</si>
  <si>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</si>
  <si>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</si>
  <si>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</si>
  <si>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</si>
  <si>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</si>
  <si>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</si>
  <si>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</si>
  <si>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</si>
  <si>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</si>
  <si>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</si>
  <si>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</si>
  <si>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</si>
  <si>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</si>
  <si>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</si>
  <si>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</si>
  <si>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</si>
  <si>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</si>
  <si>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</si>
  <si>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</si>
  <si>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</si>
  <si>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</si>
  <si>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</si>
  <si>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</si>
  <si>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</si>
  <si>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</si>
  <si>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</si>
  <si>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</si>
  <si>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</si>
  <si>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</si>
  <si>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</si>
  <si>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</si>
  <si>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</si>
  <si>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</si>
  <si>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</si>
  <si>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</si>
  <si>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</si>
  <si>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</si>
  <si>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</si>
  <si>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</si>
  <si>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</si>
  <si>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</si>
  <si>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</si>
  <si>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</si>
  <si>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</si>
  <si>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</si>
  <si>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</si>
  <si>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</si>
  <si>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</si>
  <si>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</si>
  <si>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</si>
  <si>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</si>
  <si>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</si>
  <si>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</si>
  <si>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</si>
  <si>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</si>
  <si>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</si>
  <si>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</si>
  <si>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</si>
  <si>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</si>
  <si>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</si>
  <si>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</si>
  <si>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</si>
  <si>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</si>
  <si>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</si>
  <si>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</si>
  <si>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</si>
  <si>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</si>
  <si>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</si>
  <si>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</si>
  <si>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</si>
  <si>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</si>
  <si>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</si>
  <si>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</si>
  <si>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</si>
  <si>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</si>
  <si>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</si>
  <si>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</si>
  <si>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</si>
  <si>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</si>
  <si>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</si>
  <si>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</si>
  <si>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</si>
  <si>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</si>
  <si>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</si>
  <si>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</si>
  <si>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</si>
  <si>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</si>
  <si>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</si>
  <si>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</si>
  <si>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</si>
  <si>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</si>
  <si>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</si>
  <si>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</si>
  <si>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</si>
  <si>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</si>
  <si>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</si>
  <si>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</si>
  <si>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</si>
  <si>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</si>
  <si>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</si>
  <si>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</si>
  <si>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</si>
  <si>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</si>
  <si>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</si>
  <si>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</si>
  <si>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</si>
  <si>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</si>
  <si>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</si>
  <si>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</si>
  <si>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</si>
  <si>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</si>
  <si>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</si>
  <si>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</si>
  <si>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</si>
  <si>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</si>
  <si>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</si>
  <si>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</si>
  <si>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</si>
  <si>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</si>
  <si>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</si>
  <si>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</si>
  <si>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</si>
  <si>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</si>
  <si>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</si>
  <si>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</si>
  <si>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</si>
  <si>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</si>
  <si>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</si>
  <si>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</si>
  <si>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</si>
  <si>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</si>
  <si>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</si>
  <si>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</si>
  <si>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</si>
  <si>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</si>
  <si>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</si>
  <si>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</si>
  <si>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</si>
  <si>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</si>
  <si>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</si>
  <si>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</si>
  <si>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</si>
  <si>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</si>
  <si>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</si>
  <si>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</si>
  <si>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</si>
  <si>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</si>
  <si>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</si>
  <si>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</si>
  <si>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</si>
  <si>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</si>
  <si>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</si>
  <si>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</si>
  <si>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</si>
  <si>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</si>
  <si>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</si>
  <si>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</si>
  <si>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</si>
  <si>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</si>
  <si>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</si>
  <si>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</si>
  <si>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</si>
  <si>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</si>
  <si>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</si>
  <si>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</si>
  <si>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</si>
  <si>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</si>
  <si>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</si>
  <si>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</si>
  <si>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</si>
  <si>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</si>
  <si>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</si>
  <si>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</si>
  <si>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</si>
  <si>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</si>
  <si>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</si>
  <si>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</si>
  <si>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</si>
  <si>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</si>
  <si>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</si>
  <si>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</si>
  <si>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</si>
  <si>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</si>
  <si>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</si>
  <si>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</si>
  <si>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</si>
  <si>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</si>
  <si>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</si>
  <si>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</si>
  <si>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</si>
  <si>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</si>
  <si>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</si>
  <si>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</si>
  <si>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</si>
  <si>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</si>
  <si>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</si>
  <si>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</si>
  <si>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</si>
  <si>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</si>
  <si>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</si>
  <si>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</si>
  <si>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</si>
  <si>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</si>
  <si>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</si>
  <si>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</si>
  <si>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</si>
  <si>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</si>
  <si>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</si>
  <si>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</si>
  <si>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</si>
  <si>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</si>
  <si>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</si>
  <si>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</si>
  <si>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</si>
  <si>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</si>
  <si>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</si>
  <si>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</si>
  <si>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</si>
  <si>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</si>
  <si>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</si>
  <si>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</si>
  <si>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</si>
  <si>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</si>
  <si>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</si>
  <si>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</si>
  <si>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</si>
  <si>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</si>
  <si>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</si>
  <si>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</si>
  <si>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</si>
  <si>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</si>
  <si>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</si>
  <si>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</si>
  <si>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</si>
  <si>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</si>
  <si>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</si>
  <si>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</si>
  <si>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</si>
  <si>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</si>
  <si>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</si>
  <si>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</si>
  <si>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</si>
  <si>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</si>
  <si>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</si>
  <si>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</si>
  <si>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</si>
  <si>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</si>
  <si>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</si>
  <si>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</si>
  <si>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</si>
  <si>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</si>
  <si>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</si>
  <si>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</si>
  <si>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</si>
  <si>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</si>
  <si>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</si>
  <si>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</si>
  <si>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</si>
  <si>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</si>
  <si>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</si>
  <si>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</si>
  <si>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</si>
  <si>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</si>
  <si>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</si>
  <si>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</si>
  <si>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</si>
  <si>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</si>
  <si>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</si>
  <si>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</si>
  <si>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</si>
  <si>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</si>
  <si>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</si>
  <si>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</si>
  <si>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</si>
  <si>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</si>
  <si>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</si>
  <si>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</si>
  <si>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</si>
  <si>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</si>
  <si>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</si>
  <si>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</si>
  <si>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</si>
  <si>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</si>
  <si>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</si>
  <si>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</si>
  <si>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</si>
  <si>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</si>
  <si>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</si>
  <si>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</si>
  <si>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</si>
  <si>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</si>
  <si>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</si>
  <si>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</si>
  <si>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</si>
  <si>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</si>
  <si>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</si>
  <si>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</si>
  <si>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</si>
  <si>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</si>
  <si>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</si>
  <si>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</si>
  <si>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</si>
  <si>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</si>
  <si>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</si>
  <si>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</si>
  <si>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</si>
  <si>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</si>
  <si>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</si>
  <si>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</si>
  <si>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</si>
  <si>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</si>
  <si>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</si>
  <si>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</si>
  <si>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</si>
  <si>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</si>
  <si>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</si>
  <si>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</si>
  <si>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</si>
  <si>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</si>
  <si>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</si>
  <si>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</si>
  <si>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</si>
  <si>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</si>
  <si>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</si>
  <si>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</si>
  <si>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</si>
  <si>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</si>
  <si>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</si>
  <si>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</si>
  <si>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</si>
  <si>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</si>
  <si>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</si>
  <si>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</si>
  <si>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</si>
  <si>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</si>
  <si>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</si>
  <si>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</si>
  <si>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</si>
  <si>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</si>
  <si>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</si>
  <si>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</si>
  <si>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</si>
  <si>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</si>
  <si>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</si>
  <si>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</si>
  <si>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</si>
  <si>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</si>
  <si>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</si>
  <si>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</si>
  <si>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</si>
  <si>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</si>
  <si>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</si>
  <si>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</si>
  <si>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</si>
  <si>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</si>
  <si>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</si>
  <si>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</si>
  <si>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</si>
  <si>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</si>
  <si>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</si>
  <si>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</si>
  <si>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</si>
  <si>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</si>
  <si>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</si>
  <si>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</si>
  <si>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</si>
  <si>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</si>
  <si>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</si>
  <si>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</si>
  <si>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</si>
  <si>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</si>
  <si>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</si>
  <si>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</si>
  <si>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</si>
  <si>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</si>
  <si>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</si>
  <si>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</si>
  <si>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</si>
  <si>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</si>
  <si>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</si>
  <si>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</si>
  <si>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</si>
  <si>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</si>
  <si>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</si>
  <si>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</si>
  <si>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</si>
  <si>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</si>
  <si>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</si>
  <si>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</si>
  <si>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</si>
  <si>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</si>
  <si>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</si>
  <si>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</si>
  <si>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</si>
  <si>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</si>
  <si>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</si>
  <si>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</si>
  <si>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</si>
  <si>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</si>
  <si>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</si>
  <si>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</si>
  <si>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</si>
  <si>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</si>
  <si>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</si>
  <si>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</si>
  <si>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</si>
  <si>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</si>
  <si>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</si>
  <si>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</si>
  <si>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</si>
  <si>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</si>
  <si>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</si>
  <si>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</si>
  <si>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</si>
  <si>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</si>
  <si>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</si>
  <si>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</si>
  <si>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</si>
  <si>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</si>
  <si>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</si>
  <si>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</si>
  <si>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</si>
  <si>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</si>
  <si>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</si>
  <si>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</si>
  <si>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</si>
  <si>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</si>
  <si>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</si>
  <si>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</si>
  <si>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</si>
  <si>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</si>
  <si>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</si>
  <si>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</si>
  <si>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</si>
  <si>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</si>
  <si>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</si>
  <si>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</si>
  <si>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</si>
  <si>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</si>
  <si>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</si>
  <si>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</si>
  <si>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</si>
  <si>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</si>
  <si>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</si>
  <si>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</si>
  <si>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</si>
  <si>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</si>
  <si>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</si>
  <si>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</si>
  <si>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</si>
  <si>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</si>
  <si>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</si>
  <si>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</si>
  <si>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</si>
  <si>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</si>
  <si>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</si>
  <si>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</si>
  <si>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</si>
  <si>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</si>
  <si>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</si>
  <si>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</si>
  <si>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</si>
  <si>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</si>
  <si>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</si>
  <si>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</si>
  <si>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</si>
  <si>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</si>
  <si>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</si>
  <si>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</si>
  <si>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</si>
  <si>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</si>
  <si>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</si>
  <si>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</si>
  <si>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</si>
  <si>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</si>
  <si>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</si>
  <si>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</si>
  <si>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</si>
  <si>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</si>
  <si>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</si>
  <si>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</si>
  <si>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</si>
  <si>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</si>
  <si>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</si>
  <si>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</si>
  <si>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</si>
  <si>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</si>
  <si>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</si>
  <si>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</si>
  <si>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</si>
  <si>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</si>
  <si>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</si>
  <si>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</si>
  <si>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</si>
  <si>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</si>
  <si>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</si>
  <si>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</si>
  <si>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</si>
  <si>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</si>
  <si>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</si>
  <si>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</si>
  <si>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</si>
  <si>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</si>
  <si>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</si>
  <si>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</si>
  <si>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</si>
  <si>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</si>
  <si>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</si>
  <si>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</si>
  <si>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</si>
  <si>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</si>
  <si>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</si>
  <si>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</si>
  <si>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</si>
  <si>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</si>
  <si>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</si>
  <si>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</si>
  <si>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</si>
  <si>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</si>
  <si>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</si>
  <si>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</si>
  <si>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</si>
  <si>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</si>
  <si>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</si>
  <si>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</si>
  <si>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</si>
  <si>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</si>
  <si>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</si>
  <si>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</si>
  <si>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</si>
  <si>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</si>
  <si>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</si>
  <si>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</si>
  <si>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</si>
  <si>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</si>
  <si>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</si>
  <si>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</si>
  <si>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</si>
  <si>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</si>
  <si>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</si>
  <si>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</si>
  <si>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</si>
  <si>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</si>
  <si>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</si>
  <si>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</si>
  <si>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</si>
  <si>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</si>
  <si>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</si>
  <si>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</si>
  <si>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</si>
  <si>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</si>
  <si>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</si>
  <si>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</si>
  <si>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</si>
  <si>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</si>
  <si>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</si>
  <si>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</si>
  <si>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</si>
  <si>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</si>
  <si>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</si>
  <si>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</si>
  <si>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</si>
  <si>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</si>
  <si>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</si>
  <si>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</si>
  <si>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</si>
  <si>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</si>
  <si>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</si>
  <si>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</si>
  <si>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</si>
  <si>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</si>
  <si>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</si>
  <si>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</si>
  <si>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</si>
  <si>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</si>
  <si>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</si>
  <si>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</si>
  <si>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</si>
  <si>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</si>
  <si>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</si>
  <si>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</si>
  <si>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</si>
  <si>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</si>
  <si>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</si>
  <si>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</si>
  <si>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</si>
  <si>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</si>
  <si>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</si>
  <si>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</si>
  <si>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</si>
  <si>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</si>
  <si>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</si>
  <si>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</si>
  <si>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</si>
  <si>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</si>
  <si>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</si>
  <si>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</si>
  <si>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</si>
  <si>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</si>
  <si>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</si>
  <si>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</si>
  <si>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</si>
  <si>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</si>
  <si>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</si>
  <si>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</si>
  <si>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</si>
  <si>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</si>
  <si>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</si>
  <si>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</si>
  <si>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</si>
  <si>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</si>
  <si>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</si>
  <si>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</si>
  <si>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</si>
  <si>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</si>
  <si>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</si>
  <si>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</si>
  <si>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</si>
  <si>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</si>
  <si>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</si>
  <si>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</si>
  <si>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</si>
  <si>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</si>
  <si>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</si>
  <si>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</si>
  <si>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</si>
  <si>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</si>
  <si>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</si>
  <si>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</si>
  <si>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</si>
  <si>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</si>
  <si>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</si>
  <si>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</si>
  <si>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</si>
  <si>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</si>
  <si>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</si>
  <si>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</si>
  <si>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</si>
  <si>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</si>
  <si>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</si>
  <si>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</si>
  <si>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</si>
  <si>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</si>
  <si>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</si>
  <si>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</si>
  <si>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</si>
  <si>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</si>
  <si>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</si>
  <si>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</si>
  <si>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</si>
  <si>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</si>
  <si>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</si>
  <si>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</si>
  <si>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</si>
  <si>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</si>
  <si>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</si>
  <si>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</si>
  <si>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</si>
  <si>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</si>
  <si>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</si>
  <si>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</si>
  <si>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</si>
  <si>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</si>
  <si>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</si>
  <si>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</si>
  <si>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</si>
  <si>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</si>
  <si>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</si>
  <si>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</si>
  <si>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</si>
  <si>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</si>
  <si>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</si>
  <si>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</si>
  <si>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</si>
  <si>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</si>
  <si>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</si>
  <si>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</si>
  <si>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</si>
  <si>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</si>
  <si>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</si>
  <si>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</si>
  <si>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</si>
  <si>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</si>
  <si>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</si>
  <si>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</si>
  <si>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</si>
  <si>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</si>
  <si>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</si>
  <si>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</si>
  <si>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</si>
  <si>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</si>
  <si>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</si>
  <si>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</si>
  <si>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</si>
  <si>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</si>
  <si>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</si>
  <si>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</si>
  <si>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</si>
  <si>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</si>
  <si>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</si>
  <si>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</si>
  <si>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</si>
  <si>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</si>
  <si>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</si>
  <si>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</si>
  <si>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</si>
  <si>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</si>
  <si>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</si>
  <si>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</si>
  <si>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</si>
  <si>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</si>
  <si>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</si>
  <si>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</si>
  <si>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</si>
  <si>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</si>
  <si>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</si>
  <si>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</si>
  <si>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</si>
  <si>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</si>
  <si>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</si>
  <si>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</si>
  <si>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</si>
  <si>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</si>
  <si>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</si>
  <si>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</si>
  <si>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</si>
  <si>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</si>
  <si>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</si>
  <si>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</si>
  <si>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</si>
  <si>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</si>
  <si>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</si>
  <si>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</si>
  <si>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</si>
  <si>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</si>
  <si>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</si>
  <si>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</si>
  <si>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</si>
  <si>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</si>
  <si>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</si>
  <si>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</si>
  <si>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</si>
  <si>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</si>
  <si>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</si>
  <si>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</si>
  <si>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</si>
  <si>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</si>
  <si>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</si>
  <si>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</si>
  <si>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</si>
  <si>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</si>
  <si>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</si>
  <si>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</si>
  <si>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</si>
  <si>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</si>
  <si>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</si>
  <si>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</si>
  <si>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</si>
  <si>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</si>
  <si>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</si>
  <si>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</si>
  <si>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</si>
  <si>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</si>
  <si>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</si>
  <si>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</si>
  <si>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</si>
  <si>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</si>
  <si>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</si>
  <si>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</si>
  <si>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</si>
  <si>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</si>
  <si>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</si>
  <si>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</si>
  <si>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</si>
  <si>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</si>
  <si>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</si>
  <si>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</si>
  <si>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</si>
  <si>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</si>
  <si>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</si>
  <si>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</si>
  <si>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</si>
  <si>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</si>
  <si>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</si>
  <si>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</si>
  <si>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</si>
  <si>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</si>
  <si>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</si>
  <si>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</si>
  <si>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</si>
  <si>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</si>
  <si>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</si>
  <si>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</si>
  <si>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</si>
  <si>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</si>
  <si>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</si>
  <si>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</si>
  <si>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</si>
  <si>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</si>
  <si>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</si>
  <si>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</si>
  <si>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</si>
  <si>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</si>
  <si>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</si>
  <si>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</si>
  <si>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</si>
  <si>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</si>
  <si>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</si>
  <si>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</si>
  <si>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</si>
  <si>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</si>
  <si>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</si>
  <si>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</si>
  <si>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</si>
  <si>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</si>
  <si>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</si>
  <si>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</si>
  <si>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</si>
  <si>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</si>
  <si>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</si>
  <si>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</si>
  <si>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</si>
  <si>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</si>
  <si>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</si>
  <si>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</si>
  <si>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</si>
  <si>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</si>
  <si>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</si>
  <si>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</si>
  <si>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</si>
  <si>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</si>
  <si>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</si>
  <si>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</si>
  <si>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</si>
  <si>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</si>
  <si>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</si>
  <si>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</si>
  <si>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</si>
  <si>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</si>
  <si>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</si>
  <si>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</si>
  <si>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</si>
  <si>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</si>
  <si>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</si>
  <si>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</si>
  <si>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</si>
  <si>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</si>
  <si>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</si>
  <si>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</si>
  <si>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</si>
  <si>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</si>
  <si>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</si>
  <si>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</si>
  <si>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</si>
  <si>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</si>
  <si>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</si>
  <si>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</si>
  <si>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</si>
  <si>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</si>
  <si>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</si>
  <si>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</si>
  <si>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</si>
  <si>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</si>
  <si>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</si>
  <si>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</si>
  <si>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</si>
  <si>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</si>
  <si>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</si>
  <si>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</si>
  <si>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</si>
  <si>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</si>
  <si>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</si>
  <si>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</si>
  <si>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</si>
  <si>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</si>
  <si>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</si>
  <si>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</si>
  <si>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</si>
  <si>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</si>
  <si>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</si>
  <si>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</si>
  <si>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</si>
  <si>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</si>
  <si>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</si>
  <si>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</si>
  <si>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</si>
  <si>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</si>
  <si>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</si>
  <si>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</si>
  <si>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</si>
  <si>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</si>
  <si>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</si>
  <si>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</si>
  <si>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</si>
  <si>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</si>
  <si>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</si>
  <si>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</si>
  <si>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</si>
  <si>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</si>
  <si>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</si>
  <si>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</si>
  <si>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</si>
  <si>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</si>
  <si>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</si>
  <si>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</si>
  <si>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</si>
  <si>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</si>
  <si>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</si>
  <si>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</si>
  <si>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</si>
  <si>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</si>
  <si>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</si>
  <si>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</si>
  <si>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</si>
  <si>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</si>
  <si>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</si>
  <si>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</si>
  <si>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</si>
  <si>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</si>
  <si>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</si>
  <si>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</si>
  <si>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</si>
  <si>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</si>
  <si>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</si>
  <si>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</si>
  <si>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</si>
  <si>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</si>
  <si>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</si>
  <si>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</si>
  <si>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</si>
  <si>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</si>
  <si>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</si>
  <si>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</si>
  <si>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</si>
  <si>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</si>
  <si>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</si>
  <si>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</si>
  <si>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</si>
  <si>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</si>
  <si>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</si>
  <si>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</si>
  <si>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</si>
  <si>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</si>
  <si>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</si>
  <si>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</si>
  <si>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</si>
  <si>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</si>
  <si>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</si>
  <si>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</si>
  <si>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</si>
  <si>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</si>
  <si>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</si>
  <si>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</si>
  <si>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</si>
  <si>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</si>
  <si>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</si>
  <si>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</si>
  <si>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</si>
  <si>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</si>
  <si>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</si>
  <si>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</si>
  <si>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</si>
  <si>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</si>
  <si>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</si>
  <si>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</si>
  <si>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</si>
  <si>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</si>
  <si>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</si>
  <si>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</si>
  <si>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</si>
  <si>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</si>
  <si>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</si>
  <si>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</si>
  <si>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</si>
  <si>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</si>
  <si>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</si>
  <si>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</si>
  <si>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</si>
  <si>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</si>
  <si>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</si>
  <si>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</si>
  <si>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</si>
  <si>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</si>
  <si>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</si>
  <si>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</si>
  <si>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</si>
  <si>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</si>
  <si>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</si>
  <si>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</si>
  <si>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</si>
  <si>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</si>
  <si>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</si>
  <si>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</si>
  <si>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</si>
  <si>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</si>
  <si>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</si>
  <si>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</si>
  <si>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</si>
  <si>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</si>
  <si>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</si>
  <si>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</si>
  <si>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</si>
  <si>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</si>
  <si>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</si>
  <si>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</si>
  <si>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</si>
  <si>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</si>
  <si>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</si>
  <si>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</si>
  <si>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</si>
  <si>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</si>
  <si>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</si>
  <si>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</si>
  <si>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</si>
  <si>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</si>
  <si>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</si>
  <si>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</si>
  <si>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</si>
  <si>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</si>
  <si>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</si>
  <si>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</si>
  <si>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</si>
  <si>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</si>
  <si>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</si>
  <si>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</si>
  <si>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</si>
  <si>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</si>
  <si>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</si>
  <si>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</si>
  <si>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</si>
  <si>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</si>
  <si>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</si>
  <si>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</si>
  <si>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</si>
  <si>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</si>
  <si>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</si>
  <si>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</si>
  <si>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</si>
  <si>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</si>
  <si>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</si>
  <si>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</si>
  <si>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</si>
  <si>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</si>
  <si>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</si>
  <si>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</si>
  <si>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</si>
  <si>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</si>
  <si>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</si>
  <si>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</si>
  <si>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</si>
  <si>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</si>
  <si>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</si>
  <si>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</si>
  <si>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</si>
  <si>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</si>
  <si>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</si>
  <si>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</si>
  <si>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</si>
  <si>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</si>
  <si>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</si>
  <si>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</si>
  <si>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</si>
  <si>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</si>
  <si>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</si>
  <si>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</si>
  <si>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</si>
  <si>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</si>
  <si>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</si>
  <si>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</si>
  <si>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</si>
  <si>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</si>
  <si>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</si>
  <si>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</si>
  <si>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</si>
  <si>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</si>
  <si>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</si>
  <si>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</si>
  <si>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</si>
  <si>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</si>
  <si>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</si>
  <si>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</si>
  <si>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</si>
  <si>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</si>
  <si>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</si>
  <si>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</si>
  <si>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</si>
  <si>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</si>
  <si>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</si>
  <si>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</si>
  <si>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</si>
  <si>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</si>
  <si>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</si>
  <si>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</si>
  <si>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</si>
  <si>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</si>
  <si>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</si>
  <si>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</si>
  <si>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</si>
  <si>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</si>
  <si>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</si>
  <si>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</si>
  <si>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</si>
  <si>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</si>
  <si>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</si>
  <si>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</si>
  <si>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</si>
  <si>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</si>
  <si>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</si>
  <si>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</si>
  <si>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</si>
  <si>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</si>
  <si>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</si>
  <si>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</si>
  <si>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</si>
  <si>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</si>
  <si>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</si>
  <si>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</si>
  <si>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</si>
  <si>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</si>
  <si>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</si>
  <si>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</si>
  <si>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</si>
  <si>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</si>
  <si>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</si>
  <si>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</si>
  <si>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</si>
  <si>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</si>
  <si>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</si>
  <si>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</si>
  <si>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</si>
  <si>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</si>
  <si>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</si>
  <si>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</si>
  <si>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</si>
  <si>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</si>
  <si>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</si>
  <si>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</si>
  <si>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</si>
  <si>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</si>
  <si>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</si>
  <si>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</si>
  <si>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</si>
  <si>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</si>
  <si>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</si>
  <si>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</si>
  <si>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</si>
  <si>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</si>
  <si>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</si>
  <si>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</si>
  <si>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</si>
  <si>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</si>
  <si>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</si>
  <si>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</si>
  <si>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</si>
  <si>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</si>
  <si>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</si>
  <si>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</si>
  <si>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</si>
  <si>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</si>
  <si>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</si>
  <si>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</si>
  <si>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</si>
  <si>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</si>
  <si>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</si>
  <si>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</si>
  <si>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</si>
  <si>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</si>
  <si>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</si>
  <si>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</si>
  <si>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</si>
  <si>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</si>
  <si>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</si>
  <si>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</si>
  <si>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</si>
  <si>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</si>
  <si>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</si>
  <si>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</si>
  <si>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</si>
  <si>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</si>
  <si>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</si>
  <si>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</si>
  <si>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</si>
  <si>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</si>
  <si>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</si>
  <si>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</si>
  <si>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</si>
  <si>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</si>
  <si>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</si>
  <si>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</si>
  <si>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</si>
  <si>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</si>
  <si>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</si>
  <si>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</si>
  <si>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</si>
  <si>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</si>
  <si>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</si>
  <si>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</si>
  <si>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</si>
  <si>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</si>
  <si>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</si>
  <si>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</si>
  <si>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</si>
  <si>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</si>
  <si>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</si>
  <si>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</si>
  <si>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</si>
  <si>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</si>
  <si>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</si>
  <si>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</si>
  <si>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</si>
  <si>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</si>
  <si>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</si>
  <si>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</si>
  <si>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</si>
  <si>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</si>
  <si>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</si>
  <si>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</si>
  <si>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</si>
  <si>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</si>
  <si>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</si>
  <si>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</si>
  <si>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</si>
  <si>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</si>
  <si>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</si>
  <si>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</si>
  <si>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</si>
  <si>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</si>
  <si>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</si>
  <si>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</si>
  <si>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</si>
  <si>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</si>
  <si>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</si>
  <si>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</si>
  <si>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</si>
  <si>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</si>
  <si>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</si>
  <si>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</si>
  <si>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</si>
  <si>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</si>
  <si>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</si>
  <si>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</si>
  <si>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</si>
  <si>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</si>
  <si>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</si>
  <si>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</si>
  <si>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</si>
  <si>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</si>
  <si>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</si>
  <si>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</si>
  <si>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</si>
  <si>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</si>
  <si>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</si>
  <si>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</si>
  <si>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</si>
  <si>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</si>
  <si>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</si>
  <si>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</si>
  <si>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</si>
  <si>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</si>
  <si>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</si>
  <si>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</si>
  <si>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</si>
  <si>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</si>
  <si>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</si>
  <si>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</si>
  <si>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</si>
  <si>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</si>
  <si>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</si>
  <si>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</si>
  <si>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</si>
  <si>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</si>
  <si>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</si>
  <si>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</si>
  <si>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</si>
  <si>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</si>
  <si>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</si>
  <si>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</si>
  <si>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</si>
  <si>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</si>
  <si>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</si>
  <si>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</si>
  <si>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</si>
  <si>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</si>
  <si>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</si>
  <si>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</si>
  <si>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</si>
  <si>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</si>
  <si>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</si>
  <si>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</si>
  <si>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</si>
  <si>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</si>
  <si>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</si>
  <si>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</si>
  <si>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</si>
  <si>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</si>
  <si>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</si>
  <si>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</si>
  <si>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</si>
  <si>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</si>
  <si>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</si>
  <si>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</si>
  <si>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</si>
  <si>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</si>
  <si>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</si>
  <si>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</si>
  <si>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</si>
  <si>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</si>
  <si>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</si>
  <si>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</si>
  <si>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</si>
  <si>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</si>
  <si>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</si>
  <si>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</si>
  <si>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</si>
  <si>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</si>
  <si>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</si>
  <si>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</si>
  <si>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</si>
  <si>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</si>
  <si>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</si>
  <si>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</si>
  <si>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</si>
  <si>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</si>
  <si>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</si>
  <si>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</si>
  <si>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</si>
  <si>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</si>
  <si>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</si>
  <si>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</si>
  <si>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</si>
  <si>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</si>
  <si>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</si>
  <si>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</si>
  <si>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</si>
  <si>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</si>
  <si>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</si>
  <si>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</si>
  <si>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</si>
  <si>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</si>
  <si>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</si>
  <si>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</si>
  <si>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</si>
  <si>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</si>
  <si>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</si>
  <si>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</si>
  <si>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</si>
  <si>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</si>
  <si>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</si>
  <si>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</si>
  <si>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</si>
  <si>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</si>
  <si>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</si>
  <si>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</si>
  <si>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</si>
  <si>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</si>
  <si>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</si>
  <si>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</si>
  <si>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</si>
  <si>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</si>
  <si>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</si>
  <si>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</si>
  <si>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</si>
  <si>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</si>
  <si>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</si>
  <si>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</si>
  <si>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</si>
  <si>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</si>
  <si>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</si>
  <si>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</si>
  <si>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</si>
  <si>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</si>
  <si>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</si>
  <si>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</si>
  <si>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</si>
  <si>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</si>
  <si>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</si>
  <si>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</si>
  <si>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</si>
  <si>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</si>
  <si>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</si>
  <si>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</si>
  <si>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</si>
  <si>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</si>
  <si>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</si>
  <si>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</si>
  <si>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</si>
  <si>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</si>
  <si>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</si>
  <si>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</si>
  <si>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</si>
  <si>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</si>
  <si>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</si>
  <si>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</si>
  <si>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</si>
  <si>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</si>
  <si>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</si>
  <si>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</si>
  <si>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</si>
  <si>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</si>
  <si>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</si>
  <si>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</si>
  <si>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</si>
  <si>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</si>
  <si>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</si>
  <si>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</si>
  <si>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</si>
  <si>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</si>
  <si>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</si>
  <si>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</si>
  <si>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</si>
  <si>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</si>
  <si>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</si>
  <si>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</si>
  <si>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</si>
  <si>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</si>
  <si>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</si>
  <si>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</si>
  <si>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</si>
  <si>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</si>
  <si>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</si>
  <si>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</si>
  <si>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</si>
  <si>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</si>
  <si>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</si>
  <si>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</si>
  <si>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</si>
  <si>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</si>
  <si>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</si>
  <si>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</si>
  <si>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</si>
  <si>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</si>
  <si>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</si>
  <si>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</si>
  <si>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</si>
  <si>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</si>
  <si>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</si>
  <si>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</si>
  <si>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</si>
  <si>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</si>
  <si>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</si>
  <si>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</si>
  <si>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</si>
  <si>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</si>
  <si>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</si>
  <si>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</si>
  <si>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</si>
  <si>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</si>
  <si>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</si>
  <si>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</si>
  <si>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</si>
  <si>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</si>
  <si>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</si>
  <si>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</si>
  <si>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</si>
  <si>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</si>
  <si>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</si>
  <si>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</si>
  <si>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</si>
  <si>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</si>
  <si>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</si>
  <si>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</si>
  <si>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</si>
  <si>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</si>
  <si>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</si>
  <si>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</si>
  <si>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</si>
  <si>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</si>
  <si>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</si>
  <si>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</si>
  <si>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</si>
  <si>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</si>
  <si>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</si>
  <si>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</si>
  <si>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</si>
  <si>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</si>
  <si>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</si>
  <si>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</si>
  <si>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</si>
  <si>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</si>
  <si>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</si>
  <si>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</si>
  <si>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</si>
  <si>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</si>
  <si>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</si>
  <si>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</si>
  <si>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</si>
  <si>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</si>
  <si>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</si>
  <si>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</si>
  <si>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</si>
  <si>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</si>
  <si>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</si>
  <si>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</si>
  <si>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</si>
  <si>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</si>
  <si>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</si>
  <si>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</si>
  <si>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</si>
  <si>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</si>
  <si>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</si>
  <si>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</si>
  <si>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</si>
  <si>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</si>
  <si>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</si>
  <si>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</si>
  <si>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</si>
  <si>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</si>
  <si>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</si>
  <si>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</si>
  <si>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</si>
  <si>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</si>
  <si>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</si>
  <si>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</si>
  <si>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</si>
  <si>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</si>
  <si>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</si>
  <si>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</si>
  <si>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</si>
  <si>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</si>
  <si>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</si>
  <si>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</si>
  <si>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</si>
  <si>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</si>
  <si>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</si>
  <si>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</si>
  <si>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</si>
  <si>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</si>
  <si>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</si>
  <si>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</si>
  <si>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</si>
  <si>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</si>
  <si>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</si>
  <si>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</si>
  <si>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</si>
  <si>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</si>
  <si>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</si>
  <si>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</si>
  <si>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</si>
  <si>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</si>
  <si>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</si>
  <si>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</si>
  <si>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</si>
  <si>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</si>
  <si>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</si>
  <si>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</si>
  <si>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</si>
  <si>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</si>
  <si>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</si>
  <si>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</si>
  <si>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</si>
  <si>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</si>
  <si>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</si>
  <si>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</si>
  <si>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</si>
  <si>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</si>
  <si>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</si>
  <si>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</si>
  <si>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</si>
  <si>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</si>
  <si>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</si>
  <si>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</si>
  <si>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</si>
  <si>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</si>
  <si>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</si>
  <si>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</si>
  <si>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</si>
  <si>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</si>
  <si>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</si>
  <si>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</si>
  <si>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</si>
  <si>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</si>
  <si>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</si>
  <si>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</si>
  <si>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</si>
  <si>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</si>
  <si>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</si>
  <si>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</si>
  <si>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</si>
  <si>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</si>
  <si>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</si>
  <si>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</si>
  <si>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</si>
  <si>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</si>
  <si>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</si>
  <si>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</si>
  <si>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</si>
  <si>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</si>
  <si>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</si>
  <si>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</si>
  <si>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</si>
  <si>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</si>
  <si>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</si>
  <si>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</si>
  <si>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</si>
  <si>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</si>
  <si>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</si>
  <si>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</si>
  <si>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</si>
  <si>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</si>
  <si>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</si>
  <si>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</si>
  <si>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</si>
  <si>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</si>
  <si>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</si>
  <si>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</si>
  <si>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</si>
  <si>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</si>
  <si>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</si>
  <si>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</si>
  <si>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</si>
  <si>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</si>
  <si>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</si>
  <si>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</si>
  <si>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</si>
  <si>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</si>
  <si>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</si>
  <si>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</si>
  <si>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</si>
  <si>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</si>
  <si>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</si>
  <si>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</si>
  <si>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</si>
  <si>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</si>
  <si>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</si>
  <si>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</si>
  <si>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</si>
  <si>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</si>
  <si>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</si>
  <si>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</si>
  <si>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</si>
  <si>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</si>
  <si>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</si>
  <si>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</si>
  <si>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</si>
  <si>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</si>
  <si>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</si>
  <si>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</si>
  <si>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</si>
  <si>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</si>
  <si>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</si>
  <si>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</si>
  <si>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</si>
  <si>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</si>
  <si>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</si>
  <si>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</si>
  <si>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</si>
  <si>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</si>
  <si>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</si>
  <si>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</si>
  <si>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</si>
  <si>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</si>
  <si>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</si>
  <si>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</si>
  <si>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</si>
  <si>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</si>
  <si>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</si>
  <si>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</si>
  <si>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</si>
  <si>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</si>
  <si>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</si>
  <si>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</si>
  <si>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</si>
  <si>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</si>
  <si>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</si>
  <si>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</si>
  <si>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</si>
  <si>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</si>
  <si>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</si>
  <si>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</si>
  <si>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</si>
  <si>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</si>
  <si>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</si>
  <si>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</si>
  <si>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</si>
  <si>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</si>
  <si>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</si>
  <si>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</si>
  <si>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</si>
  <si>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</si>
  <si>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</si>
  <si>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</si>
  <si>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</si>
  <si>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</si>
  <si>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</si>
  <si>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</si>
  <si>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</si>
  <si>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</si>
  <si>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</si>
  <si>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</si>
  <si>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</si>
  <si>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</si>
  <si>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</si>
  <si>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</si>
  <si>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</si>
  <si>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</si>
  <si>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</si>
  <si>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</si>
  <si>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</si>
  <si>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</si>
  <si>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</si>
  <si>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</si>
  <si>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</si>
  <si>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</si>
  <si>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</si>
  <si>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</si>
  <si>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</si>
  <si>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</si>
  <si>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</si>
  <si>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</si>
  <si>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</si>
  <si>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</si>
  <si>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</si>
  <si>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</si>
  <si>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</si>
  <si>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</si>
  <si>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</si>
  <si>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</si>
  <si>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</si>
  <si>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</si>
  <si>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</si>
  <si>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</si>
  <si>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</si>
  <si>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</si>
  <si>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</si>
  <si>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</si>
  <si>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</si>
  <si>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</si>
  <si>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</si>
  <si>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</si>
  <si>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</si>
  <si>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</si>
  <si>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</si>
  <si>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</si>
  <si>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</si>
  <si>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</si>
  <si>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</si>
  <si>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</si>
  <si>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</si>
  <si>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</si>
  <si>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</si>
  <si>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</si>
  <si>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</si>
  <si>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</si>
  <si>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</si>
  <si>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</si>
  <si>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</si>
  <si>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</si>
  <si>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</si>
  <si>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</si>
  <si>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</si>
  <si>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</si>
  <si>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</si>
  <si>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</si>
  <si>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</si>
  <si>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</si>
  <si>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</si>
  <si>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</si>
  <si>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</si>
  <si>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</si>
  <si>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</si>
  <si>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</si>
  <si>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</si>
  <si>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</si>
  <si>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</si>
  <si>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</si>
  <si>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</si>
  <si>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</si>
  <si>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</si>
  <si>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</si>
  <si>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</si>
  <si>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</si>
  <si>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</si>
  <si>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</si>
  <si>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</si>
  <si>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</si>
  <si>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</si>
  <si>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</si>
  <si>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</si>
  <si>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</si>
  <si>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</si>
  <si>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</si>
  <si>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</si>
  <si>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</si>
  <si>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</si>
  <si>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</si>
  <si>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</si>
  <si>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</si>
  <si>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</si>
  <si>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</si>
  <si>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</si>
  <si>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</si>
  <si>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</si>
  <si>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</si>
  <si>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</si>
  <si>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</si>
  <si>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</si>
  <si>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</si>
  <si>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</si>
  <si>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</si>
  <si>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</si>
  <si>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</si>
  <si>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</si>
  <si>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</si>
  <si>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</si>
  <si>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</si>
  <si>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</si>
  <si>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</si>
  <si>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</si>
  <si>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</si>
  <si>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</si>
  <si>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</si>
  <si>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</si>
  <si>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</si>
  <si>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</si>
  <si>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</si>
  <si>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</si>
  <si>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</si>
  <si>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</si>
  <si>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</si>
  <si>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</si>
  <si>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</si>
  <si>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</si>
  <si>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</si>
  <si>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</si>
  <si>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</si>
  <si>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</si>
  <si>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</si>
  <si>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</si>
  <si>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</si>
  <si>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</si>
  <si>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</si>
  <si>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</si>
  <si>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</si>
  <si>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</si>
  <si>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</si>
  <si>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</si>
  <si>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</si>
  <si>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</si>
  <si>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</si>
  <si>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</si>
  <si>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</si>
  <si>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</si>
  <si>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</si>
  <si>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</si>
  <si>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</si>
  <si>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</si>
  <si>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</si>
  <si>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</si>
  <si>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</si>
  <si>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</si>
  <si>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</si>
  <si>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</si>
  <si>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</si>
  <si>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</si>
  <si>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</si>
  <si>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</si>
  <si>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</si>
  <si>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</si>
  <si>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</si>
  <si>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</si>
  <si>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</si>
  <si>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</si>
  <si>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</si>
  <si>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</si>
  <si>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</si>
  <si>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</si>
  <si>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</si>
  <si>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</si>
  <si>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</si>
  <si>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</si>
  <si>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</si>
  <si>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</si>
  <si>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</si>
  <si>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</si>
  <si>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</si>
  <si>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</si>
  <si>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</si>
  <si>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</si>
  <si>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</si>
  <si>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</si>
  <si>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</si>
  <si>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</si>
  <si>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</si>
  <si>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</si>
  <si>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</si>
  <si>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</si>
  <si>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</si>
  <si>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</si>
  <si>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</si>
  <si>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</si>
  <si>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</si>
  <si>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</si>
  <si>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</si>
  <si>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</si>
  <si>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</si>
  <si>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</si>
  <si>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</si>
  <si>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</si>
  <si>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</si>
  <si>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</si>
  <si>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</si>
  <si>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</si>
  <si>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</si>
  <si>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</si>
  <si>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</si>
  <si>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</si>
  <si>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</si>
  <si>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</si>
  <si>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</si>
  <si>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</si>
  <si>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</si>
  <si>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</si>
  <si>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</si>
  <si>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</si>
  <si>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</si>
  <si>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</si>
  <si>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</si>
  <si>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</si>
  <si>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</si>
  <si>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</si>
  <si>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</si>
  <si>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</si>
  <si>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</si>
  <si>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</si>
  <si>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</si>
  <si>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</si>
  <si>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</si>
  <si>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</si>
  <si>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</si>
  <si>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</si>
  <si>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</si>
  <si>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</si>
  <si>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</si>
  <si>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</si>
  <si>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</si>
  <si>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</si>
  <si>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</si>
  <si>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</si>
  <si>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</si>
  <si>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</si>
  <si>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</si>
  <si>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</si>
  <si>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</si>
  <si>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</si>
  <si>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</si>
  <si>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</si>
  <si>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</si>
  <si>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</si>
  <si>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</si>
  <si>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</si>
  <si>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</si>
  <si>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</si>
  <si>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</si>
  <si>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</si>
  <si>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</si>
  <si>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</si>
  <si>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</si>
  <si>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</si>
  <si>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</si>
  <si>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</si>
  <si>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</si>
  <si>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</si>
  <si>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</si>
  <si>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</si>
  <si>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</si>
  <si>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</si>
  <si>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</si>
  <si>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</si>
  <si>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</si>
  <si>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</si>
  <si>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</si>
  <si>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</si>
  <si>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</si>
  <si>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</si>
  <si>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</si>
  <si>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</si>
  <si>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</si>
  <si>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</si>
  <si>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</si>
  <si>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</si>
  <si>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</si>
  <si>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</si>
  <si>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</si>
  <si>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</si>
  <si>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</si>
  <si>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</si>
  <si>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</si>
  <si>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</si>
  <si>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</si>
  <si>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</si>
  <si>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</si>
  <si>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</si>
  <si>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</si>
  <si>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</si>
  <si>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</si>
  <si>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</si>
  <si>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</si>
  <si>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</si>
  <si>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</si>
  <si>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</si>
  <si>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</si>
  <si>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</si>
  <si>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</si>
  <si>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</si>
  <si>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</si>
  <si>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</si>
  <si>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</si>
  <si>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</si>
  <si>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</si>
  <si>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</si>
  <si>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</si>
  <si>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</si>
  <si>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</si>
  <si>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</si>
  <si>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</si>
  <si>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</si>
  <si>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</si>
  <si>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</si>
  <si>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</si>
  <si>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</si>
  <si>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</si>
  <si>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</si>
  <si>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</si>
  <si>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</si>
  <si>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</si>
  <si>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</si>
  <si>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</si>
  <si>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</si>
  <si>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</si>
  <si>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</si>
  <si>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</si>
  <si>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</si>
  <si>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</si>
  <si>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</si>
  <si>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</si>
  <si>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</si>
  <si>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</si>
  <si>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</si>
  <si>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</si>
  <si>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</si>
  <si>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</si>
  <si>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</si>
  <si>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</si>
  <si>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</si>
  <si>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</si>
  <si>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</si>
  <si>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</si>
  <si>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</si>
  <si>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</si>
  <si>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</si>
  <si>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</si>
  <si>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</si>
  <si>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</si>
  <si>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</si>
  <si>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</si>
  <si>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</si>
  <si>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</si>
  <si>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</si>
  <si>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</si>
  <si>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</si>
  <si>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</si>
  <si>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</si>
  <si>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</si>
  <si>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</si>
  <si>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</si>
  <si>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</si>
  <si>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</si>
  <si>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</si>
  <si>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</si>
  <si>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</si>
  <si>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</si>
  <si>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</si>
  <si>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</si>
  <si>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</si>
  <si>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</si>
  <si>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</si>
  <si>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</si>
  <si>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</si>
  <si>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</si>
  <si>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</si>
  <si>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</si>
  <si>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</si>
  <si>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</si>
  <si>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</si>
  <si>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</si>
  <si>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</si>
  <si>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</si>
  <si>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</si>
  <si>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</si>
  <si>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</si>
  <si>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</si>
  <si>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</si>
  <si>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</si>
  <si>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</si>
  <si>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</si>
  <si>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</si>
  <si>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</si>
  <si>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</si>
  <si>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</si>
  <si>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</si>
  <si>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</si>
  <si>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</si>
  <si>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</si>
  <si>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</si>
  <si>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</si>
  <si>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</si>
  <si>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</si>
  <si>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</si>
  <si>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</si>
  <si>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</si>
  <si>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</si>
  <si>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</si>
  <si>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</si>
  <si>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</si>
  <si>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</si>
  <si>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</si>
  <si>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</si>
  <si>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</si>
  <si>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</si>
  <si>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</si>
  <si>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</si>
  <si>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</si>
  <si>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</si>
  <si>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</si>
  <si>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</si>
  <si>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</si>
  <si>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</si>
  <si>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</si>
  <si>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</si>
  <si>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</si>
  <si>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</si>
  <si>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</si>
  <si>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</si>
  <si>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</si>
  <si>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</si>
  <si>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</si>
  <si>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</si>
  <si>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</si>
  <si>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</si>
  <si>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</si>
  <si>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</si>
  <si>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</si>
  <si>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</si>
  <si>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</si>
  <si>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</si>
  <si>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</si>
  <si>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</si>
  <si>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</si>
  <si>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</si>
  <si>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</si>
  <si>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</si>
  <si>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</si>
  <si>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</si>
  <si>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</si>
  <si>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</si>
  <si>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</si>
  <si>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</si>
  <si>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</si>
  <si>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</si>
  <si>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</si>
  <si>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</si>
  <si>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</si>
  <si>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</si>
  <si>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</si>
  <si>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</si>
  <si>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</si>
  <si>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</si>
  <si>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</si>
  <si>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</si>
  <si>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</si>
  <si>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</si>
  <si>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</si>
  <si>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</si>
  <si>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</si>
  <si>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</si>
  <si>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</si>
  <si>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</si>
  <si>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</si>
  <si>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</si>
  <si>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</si>
  <si>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</si>
  <si>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</si>
  <si>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</si>
  <si>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</si>
  <si>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</si>
  <si>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</si>
  <si>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</si>
  <si>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</si>
  <si>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</si>
  <si>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</si>
  <si>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</si>
  <si>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</si>
  <si>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</si>
  <si>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</si>
  <si>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</si>
  <si>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</si>
  <si>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</si>
  <si>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</si>
  <si>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</si>
  <si>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</si>
  <si>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</si>
  <si>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</si>
  <si>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</si>
  <si>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</si>
  <si>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</si>
  <si>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</si>
  <si>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</si>
  <si>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</si>
  <si>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</si>
  <si>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</si>
  <si>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</si>
  <si>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</si>
  <si>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</si>
  <si>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</si>
  <si>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</si>
  <si>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</si>
  <si>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</si>
  <si>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</si>
  <si>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</si>
  <si>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</si>
  <si>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</si>
  <si>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</si>
  <si>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</si>
  <si>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</si>
  <si>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</si>
  <si>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</si>
  <si>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</si>
  <si>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</si>
  <si>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</si>
  <si>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</si>
  <si>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</si>
  <si>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</si>
  <si>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</si>
  <si>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</si>
  <si>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</si>
  <si>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</si>
  <si>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</si>
  <si>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</si>
  <si>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</si>
  <si>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</si>
  <si>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</si>
  <si>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</si>
  <si>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</si>
  <si>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</si>
  <si>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</si>
  <si>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</si>
  <si>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</si>
  <si>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</si>
  <si>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</si>
  <si>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</si>
  <si>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</si>
  <si>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</si>
  <si>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</si>
  <si>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</si>
  <si>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</si>
  <si>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</si>
  <si>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</si>
  <si>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</si>
  <si>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</si>
  <si>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</si>
  <si>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</si>
  <si>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</si>
  <si>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</si>
  <si>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</si>
  <si>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</si>
  <si>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</si>
  <si>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</si>
  <si>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</si>
  <si>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</si>
  <si>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</si>
  <si>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</si>
  <si>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</si>
  <si>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</si>
  <si>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</si>
  <si>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</si>
  <si>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</si>
  <si>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</si>
  <si>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</si>
  <si>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</si>
  <si>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</si>
  <si>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</si>
  <si>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</si>
  <si>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</si>
  <si>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</si>
  <si>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</si>
  <si>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</si>
  <si>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</si>
  <si>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</si>
  <si>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</si>
  <si>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</si>
  <si>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</si>
  <si>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</si>
  <si>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</si>
  <si>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</si>
  <si>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</si>
  <si>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</si>
  <si>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</si>
  <si>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</si>
  <si>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</si>
  <si>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</si>
  <si>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</si>
  <si>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</si>
  <si>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</si>
  <si>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</si>
  <si>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</si>
  <si>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</si>
  <si>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</si>
  <si>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</si>
  <si>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</si>
  <si>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</si>
  <si>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</si>
  <si>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</si>
  <si>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</si>
  <si>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</si>
  <si>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</si>
  <si>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</si>
  <si>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</si>
  <si>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</si>
  <si>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</si>
  <si>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</si>
  <si>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</si>
  <si>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</si>
  <si>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</si>
  <si>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</si>
  <si>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</si>
  <si>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</si>
  <si>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</si>
  <si>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</si>
  <si>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</si>
  <si>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</si>
  <si>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</si>
  <si>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</si>
  <si>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</si>
  <si>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</si>
  <si>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</si>
  <si>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</si>
  <si>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</si>
  <si>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</si>
  <si>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</si>
  <si>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</si>
  <si>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</si>
  <si>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</si>
  <si>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</si>
  <si>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</si>
  <si>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</si>
  <si>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</si>
  <si>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</si>
  <si>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</si>
  <si>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</si>
  <si>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</si>
  <si>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</si>
  <si>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</si>
  <si>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</si>
  <si>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</si>
  <si>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</si>
  <si>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</si>
  <si>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</si>
  <si>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</si>
  <si>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</si>
  <si>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</si>
  <si>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</si>
  <si>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</si>
  <si>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</si>
  <si>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</si>
  <si>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</si>
  <si>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</si>
  <si>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</si>
  <si>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</si>
  <si>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</si>
  <si>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</si>
  <si>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</si>
  <si>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</si>
  <si>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</si>
  <si>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</si>
  <si>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</si>
  <si>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</si>
  <si>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</si>
  <si>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</si>
  <si>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</si>
  <si>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</si>
  <si>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</si>
  <si>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</si>
  <si>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</si>
  <si>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</si>
  <si>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</si>
  <si>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</si>
  <si>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</si>
  <si>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</si>
  <si>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</si>
  <si>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</si>
  <si>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</si>
  <si>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</si>
  <si>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</si>
  <si>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</si>
  <si>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</si>
  <si>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</si>
  <si>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</si>
  <si>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</si>
  <si>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</si>
  <si>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</si>
  <si>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</si>
  <si>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</si>
  <si>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</si>
  <si>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</si>
  <si>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</si>
  <si>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</si>
  <si>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</si>
  <si>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</si>
  <si>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</si>
  <si>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</si>
  <si>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</si>
  <si>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</si>
  <si>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</si>
  <si>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</si>
  <si>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</si>
  <si>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</si>
  <si>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</si>
  <si>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</si>
  <si>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</si>
  <si>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</si>
  <si>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</si>
  <si>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</si>
  <si>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</si>
  <si>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</si>
  <si>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</si>
  <si>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</si>
  <si>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</si>
  <si>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</si>
  <si>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</si>
  <si>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</si>
  <si>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</si>
  <si>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</si>
  <si>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</si>
  <si>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</si>
  <si>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</si>
  <si>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</si>
  <si>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</si>
  <si>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</si>
  <si>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</si>
  <si>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</si>
  <si>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</si>
  <si>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</si>
  <si>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</si>
  <si>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</si>
  <si>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</si>
  <si>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</si>
  <si>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</si>
  <si>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</si>
  <si>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</si>
  <si>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</si>
  <si>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</si>
  <si>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</si>
  <si>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</si>
  <si>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</si>
  <si>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</si>
  <si>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</si>
  <si>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</si>
  <si>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</si>
  <si>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</si>
  <si>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</si>
  <si>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</si>
  <si>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</si>
  <si>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</si>
  <si>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</si>
  <si>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</si>
  <si>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</si>
  <si>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</si>
  <si>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</si>
  <si>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</si>
  <si>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</si>
  <si>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</si>
  <si>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</si>
  <si>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</si>
  <si>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</si>
  <si>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</si>
  <si>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</si>
  <si>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</si>
  <si>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</si>
  <si>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</si>
  <si>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</si>
  <si>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</si>
  <si>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</si>
  <si>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</si>
  <si>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</si>
  <si>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</si>
  <si>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</si>
  <si>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</si>
  <si>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</si>
  <si>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</si>
  <si>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</si>
  <si>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</si>
  <si>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</si>
  <si>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</si>
  <si>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</si>
  <si>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</si>
  <si>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</si>
  <si>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</si>
  <si>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</si>
  <si>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</si>
  <si>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</si>
  <si>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</si>
  <si>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</si>
  <si>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</si>
  <si>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</si>
  <si>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</si>
  <si>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</si>
  <si>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</si>
  <si>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</si>
  <si>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</si>
  <si>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</si>
  <si>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</si>
  <si>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</si>
  <si>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</si>
  <si>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</si>
  <si>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</si>
  <si>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</si>
  <si>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</si>
  <si>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</si>
  <si>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</si>
  <si>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</si>
  <si>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</si>
  <si>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</si>
  <si>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</si>
  <si>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</si>
  <si>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</si>
  <si>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</si>
  <si>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</si>
  <si>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</si>
  <si>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</si>
  <si>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</si>
  <si>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</si>
  <si>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</si>
  <si>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</si>
  <si>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</si>
  <si>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</si>
  <si>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</si>
  <si>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</si>
  <si>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</si>
  <si>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</si>
  <si>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</si>
  <si>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</si>
  <si>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</si>
  <si>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</si>
  <si>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</si>
  <si>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</si>
  <si>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</si>
  <si>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</si>
  <si>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</si>
  <si>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</si>
  <si>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</si>
  <si>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</si>
  <si>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</si>
  <si>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</si>
  <si>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</si>
  <si>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</si>
  <si>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</si>
  <si>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</si>
  <si>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</si>
  <si>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</si>
  <si>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</si>
  <si>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</si>
  <si>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</si>
  <si>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</si>
  <si>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</si>
  <si>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</si>
  <si>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</si>
  <si>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</si>
  <si>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</si>
  <si>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</si>
  <si>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</si>
  <si>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</si>
  <si>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</si>
  <si>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</si>
  <si>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</si>
  <si>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</si>
  <si>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</si>
  <si>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</si>
  <si>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</si>
  <si>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</si>
  <si>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</si>
  <si>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</si>
  <si>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</si>
  <si>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</si>
  <si>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</si>
  <si>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</si>
  <si>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</si>
  <si>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</si>
  <si>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</si>
  <si>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</si>
  <si>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</si>
  <si>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</si>
  <si>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</si>
  <si>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</si>
  <si>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</si>
  <si>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</si>
  <si>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</si>
  <si>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</si>
  <si>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</si>
  <si>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</si>
  <si>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</si>
  <si>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</si>
  <si>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</si>
  <si>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</si>
  <si>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</si>
  <si>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</si>
  <si>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</si>
  <si>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</si>
  <si>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</si>
  <si>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</si>
  <si>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</si>
  <si>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</si>
  <si>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</si>
  <si>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</si>
  <si>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</si>
  <si>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</si>
  <si>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</si>
  <si>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</si>
  <si>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</si>
  <si>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</si>
  <si>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</si>
  <si>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</si>
  <si>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</si>
  <si>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</si>
  <si>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</si>
  <si>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</si>
  <si>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</si>
  <si>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</si>
  <si>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</si>
  <si>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</si>
  <si>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</si>
  <si>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</si>
  <si>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</si>
  <si>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</si>
  <si>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</si>
  <si>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</si>
  <si>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</si>
  <si>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</si>
  <si>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</si>
  <si>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</si>
  <si>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</si>
  <si>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</si>
  <si>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</si>
  <si>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</si>
  <si>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</si>
  <si>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</si>
  <si>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</si>
  <si>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</si>
  <si>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</si>
  <si>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</si>
  <si>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</si>
  <si>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</si>
  <si>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</si>
  <si>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</si>
  <si>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</si>
  <si>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</si>
  <si>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</si>
  <si>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</si>
  <si>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</si>
  <si>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</si>
  <si>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</si>
  <si>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</si>
  <si>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</si>
  <si>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</si>
  <si>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</si>
  <si>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</si>
  <si>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</si>
  <si>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</si>
  <si>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</si>
  <si>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</si>
  <si>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</si>
  <si>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</si>
  <si>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</si>
  <si>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</si>
  <si>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</si>
  <si>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</si>
  <si>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</si>
  <si>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</si>
  <si>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</si>
  <si>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</si>
  <si>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</si>
  <si>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</si>
  <si>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</si>
  <si>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</si>
  <si>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</si>
  <si>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</si>
  <si>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</si>
  <si>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</si>
  <si>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</si>
  <si>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</si>
  <si>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</si>
  <si>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</si>
  <si>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</si>
  <si>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</si>
  <si>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</si>
  <si>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</si>
  <si>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</si>
  <si>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</si>
  <si>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</si>
  <si>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</si>
  <si>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</si>
  <si>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</si>
  <si>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</si>
  <si>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</si>
  <si>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</si>
  <si>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</si>
  <si>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</si>
  <si>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</si>
  <si>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</si>
  <si>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</si>
  <si>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</si>
  <si>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</si>
  <si>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</si>
  <si>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</si>
  <si>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</si>
  <si>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</si>
  <si>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</si>
  <si>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</si>
  <si>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</si>
  <si>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</si>
  <si>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</si>
  <si>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</si>
  <si>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</si>
  <si>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</si>
  <si>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</si>
  <si>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</si>
  <si>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</si>
  <si>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</si>
  <si>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</si>
  <si>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</si>
  <si>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</si>
  <si>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</si>
  <si>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</si>
  <si>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</si>
  <si>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</si>
  <si>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</si>
  <si>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</si>
  <si>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</si>
  <si>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</si>
  <si>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</si>
  <si>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</si>
  <si>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</si>
  <si>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</si>
  <si>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</si>
  <si>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</si>
  <si>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</si>
  <si>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</si>
  <si>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</si>
  <si>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</si>
  <si>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</si>
  <si>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</si>
  <si>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</si>
  <si>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</si>
  <si>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</si>
  <si>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</si>
  <si>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</si>
  <si>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</si>
  <si>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</si>
  <si>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</si>
  <si>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</si>
  <si>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</si>
  <si>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</si>
  <si>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</si>
  <si>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</si>
  <si>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</si>
  <si>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</si>
  <si>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</si>
  <si>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</si>
  <si>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</si>
  <si>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</si>
  <si>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</si>
  <si>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</si>
  <si>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</si>
  <si>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</si>
  <si>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</si>
  <si>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</si>
  <si>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</si>
  <si>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</si>
  <si>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</si>
  <si>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</si>
  <si>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</si>
  <si>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</si>
  <si>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</si>
  <si>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</si>
  <si>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</si>
  <si>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</si>
  <si>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</si>
  <si>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</si>
  <si>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</si>
  <si>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</si>
  <si>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</si>
  <si>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</si>
  <si>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</si>
  <si>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</si>
  <si>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</si>
  <si>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</si>
  <si>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</si>
  <si>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</si>
  <si>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</si>
  <si>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</si>
  <si>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</si>
  <si>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</si>
  <si>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</si>
  <si>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</si>
  <si>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</si>
  <si>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</si>
  <si>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</si>
  <si>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</si>
  <si>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</si>
  <si>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</si>
  <si>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</si>
  <si>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</si>
  <si>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</si>
  <si>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</si>
  <si>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</si>
  <si>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</si>
  <si>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</si>
  <si>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</si>
  <si>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</si>
  <si>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</si>
  <si>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</si>
  <si>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</si>
  <si>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</si>
  <si>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</si>
  <si>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</si>
  <si>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</si>
  <si>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</si>
  <si>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</si>
  <si>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</si>
  <si>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</si>
  <si>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</si>
  <si>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</si>
  <si>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</si>
  <si>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</si>
  <si>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</si>
  <si>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</si>
  <si>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</si>
  <si>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</si>
  <si>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</si>
  <si>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</si>
  <si>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</si>
  <si>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</si>
  <si>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</si>
  <si>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</si>
  <si>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</si>
  <si>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</si>
  <si>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</si>
  <si>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</si>
  <si>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</si>
  <si>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</si>
  <si>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</si>
  <si>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</si>
  <si>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</si>
  <si>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</si>
  <si>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</si>
  <si>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</si>
  <si>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</si>
  <si>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</si>
  <si>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</si>
  <si>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</si>
  <si>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</si>
  <si>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</si>
  <si>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</si>
  <si>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</si>
  <si>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</si>
  <si>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</si>
  <si>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</si>
  <si>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</si>
  <si>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</si>
  <si>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</si>
  <si>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</si>
  <si>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</si>
  <si>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</si>
  <si>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</si>
  <si>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</si>
  <si>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</si>
  <si>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</si>
  <si>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</si>
  <si>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</si>
  <si>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</si>
  <si>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</si>
  <si>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</si>
  <si>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</si>
  <si>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</si>
  <si>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</si>
  <si>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</si>
  <si>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</si>
  <si>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</si>
  <si>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</si>
  <si>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</si>
  <si>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</si>
  <si>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</si>
  <si>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</si>
  <si>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</si>
  <si>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</si>
  <si>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</si>
  <si>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</si>
  <si>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</si>
  <si>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</si>
  <si>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</si>
  <si>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</si>
  <si>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</si>
  <si>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</si>
  <si>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</si>
  <si>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</si>
  <si>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</si>
  <si>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</si>
  <si>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</si>
  <si>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</si>
  <si>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</si>
  <si>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</si>
  <si>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</si>
  <si>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</si>
  <si>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</si>
  <si>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</si>
  <si>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</si>
  <si>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</si>
  <si>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</si>
  <si>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</si>
  <si>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</si>
  <si>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</si>
  <si>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</si>
  <si>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</si>
  <si>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</si>
  <si>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</si>
  <si>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</si>
  <si>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</si>
  <si>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</si>
  <si>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</si>
  <si>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</si>
  <si>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</si>
  <si>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</si>
  <si>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</si>
  <si>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</si>
  <si>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</si>
  <si>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</si>
  <si>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</si>
  <si>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</si>
  <si>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</si>
  <si>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</si>
  <si>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</si>
  <si>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</si>
  <si>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</si>
  <si>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</si>
  <si>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</si>
  <si>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</si>
  <si>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</si>
  <si>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</si>
  <si>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</si>
  <si>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</si>
  <si>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</si>
  <si>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</si>
  <si>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</si>
  <si>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</si>
  <si>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</si>
  <si>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</si>
  <si>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</si>
  <si>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</si>
  <si>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</si>
  <si>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</si>
  <si>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</si>
  <si>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</si>
  <si>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</si>
  <si>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</si>
  <si>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</si>
  <si>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</si>
  <si>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</si>
  <si>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</si>
  <si>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</si>
  <si>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</si>
  <si>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</si>
  <si>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</si>
  <si>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</si>
  <si>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</si>
  <si>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</si>
  <si>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</si>
  <si>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</si>
  <si>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</si>
  <si>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</si>
  <si>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</si>
  <si>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</si>
  <si>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</si>
  <si>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</si>
  <si>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</si>
  <si>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</si>
  <si>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</si>
  <si>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</si>
  <si>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</si>
  <si>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</si>
  <si>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</si>
  <si>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</si>
  <si>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</si>
  <si>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</si>
  <si>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</si>
  <si>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</si>
  <si>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</si>
  <si>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</si>
  <si>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</si>
  <si>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</si>
  <si>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</si>
  <si>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</si>
  <si>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</si>
  <si>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</si>
  <si>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</si>
  <si>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</si>
  <si>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</si>
  <si>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</si>
  <si>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</si>
  <si>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</si>
  <si>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</si>
  <si>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</si>
  <si>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</si>
  <si>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</si>
  <si>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</si>
  <si>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</si>
  <si>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</si>
  <si>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</si>
  <si>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</si>
  <si>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</si>
  <si>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</si>
  <si>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</si>
  <si>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</si>
  <si>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</si>
  <si>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</si>
  <si>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</si>
  <si>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</si>
  <si>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</si>
  <si>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</si>
  <si>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</si>
  <si>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</si>
  <si>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</si>
  <si>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</si>
  <si>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</si>
  <si>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</si>
  <si>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</si>
  <si>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</si>
  <si>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</si>
  <si>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</si>
  <si>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</si>
  <si>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</si>
  <si>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</si>
  <si>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</si>
  <si>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</si>
  <si>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</si>
  <si>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</si>
  <si>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</si>
  <si>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</si>
  <si>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</si>
  <si>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</si>
  <si>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</si>
  <si>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</si>
  <si>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</si>
  <si>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</si>
  <si>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</si>
  <si>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</si>
  <si>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</si>
  <si>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</si>
  <si>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</si>
  <si>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</si>
  <si>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</si>
  <si>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</si>
  <si>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</si>
  <si>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</si>
  <si>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</si>
  <si>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</si>
  <si>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</si>
  <si>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</si>
  <si>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</si>
  <si>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</si>
  <si>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</si>
  <si>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</si>
  <si>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</si>
  <si>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</si>
  <si>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</si>
  <si>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</si>
  <si>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</si>
  <si>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</si>
  <si>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</si>
  <si>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</si>
  <si>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</si>
  <si>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</si>
  <si>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</si>
  <si>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</si>
  <si>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</si>
  <si>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</si>
  <si>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</si>
  <si>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</si>
  <si>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</si>
  <si>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</si>
  <si>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</si>
  <si>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</si>
  <si>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</si>
  <si>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</si>
  <si>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</si>
  <si>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</si>
  <si>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</si>
  <si>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</si>
  <si>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</si>
  <si>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</si>
  <si>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</si>
  <si>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</si>
  <si>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</si>
  <si>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</si>
  <si>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</si>
  <si>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</si>
  <si>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</si>
  <si>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</si>
  <si>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</si>
  <si>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</si>
  <si>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</si>
  <si>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</si>
  <si>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</si>
  <si>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</si>
  <si>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</si>
  <si>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</si>
  <si>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</si>
  <si>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</si>
  <si>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</si>
  <si>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</si>
  <si>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</si>
  <si>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</si>
  <si>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</si>
  <si>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</si>
  <si>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</si>
  <si>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</si>
  <si>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</si>
  <si>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</si>
  <si>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</si>
  <si>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</si>
  <si>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</si>
  <si>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</si>
  <si>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</si>
  <si>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</si>
  <si>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</si>
  <si>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</si>
  <si>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</si>
  <si>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</si>
  <si>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</si>
  <si>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</si>
  <si>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</si>
  <si>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</si>
  <si>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</si>
  <si>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</si>
  <si>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</si>
  <si>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</si>
  <si>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</si>
  <si>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</si>
  <si>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</si>
  <si>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</si>
  <si>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</si>
  <si>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</si>
  <si>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</si>
  <si>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</si>
  <si>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</si>
  <si>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</si>
  <si>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</si>
  <si>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</si>
  <si>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</si>
  <si>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</si>
  <si>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</si>
  <si>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</si>
  <si>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</si>
  <si>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</si>
  <si>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</si>
  <si>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</si>
  <si>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</si>
  <si>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</si>
  <si>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</si>
  <si>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</si>
  <si>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</si>
  <si>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</si>
  <si>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</si>
  <si>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</si>
  <si>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</si>
  <si>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</si>
  <si>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</si>
  <si>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</si>
  <si>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</si>
  <si>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</si>
  <si>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</si>
  <si>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</si>
  <si>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</si>
  <si>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</si>
  <si>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</si>
  <si>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</si>
  <si>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</si>
  <si>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</si>
  <si>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</si>
  <si>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</si>
  <si>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</si>
  <si>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</si>
  <si>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</si>
  <si>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</si>
  <si>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</si>
  <si>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</si>
  <si>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</si>
  <si>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</si>
  <si>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</si>
  <si>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</si>
  <si>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</si>
  <si>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</si>
  <si>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</si>
  <si>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</si>
  <si>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</si>
  <si>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</si>
  <si>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</si>
  <si>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</si>
  <si>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</si>
  <si>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</si>
  <si>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</si>
  <si>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</si>
  <si>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</si>
  <si>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</si>
  <si>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</si>
  <si>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</si>
  <si>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</si>
  <si>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</si>
  <si>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</si>
  <si>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</si>
  <si>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</si>
  <si>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</si>
  <si>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</si>
  <si>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</si>
  <si>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</si>
  <si>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</si>
  <si>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</si>
  <si>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</si>
  <si>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</si>
  <si>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</si>
  <si>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</si>
  <si>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</si>
  <si>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</si>
  <si>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</si>
  <si>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</si>
  <si>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</si>
  <si>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</si>
  <si>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</si>
  <si>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</si>
  <si>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</si>
  <si>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</si>
  <si>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</si>
  <si>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</si>
  <si>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</si>
  <si>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</si>
  <si>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</si>
  <si>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</si>
  <si>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</si>
  <si>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</si>
  <si>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</si>
  <si>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</si>
  <si>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</si>
  <si>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</si>
  <si>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</si>
  <si>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</si>
  <si>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</si>
  <si>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</si>
  <si>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</si>
  <si>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</si>
  <si>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</si>
  <si>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</si>
  <si>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</si>
  <si>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</si>
  <si>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</si>
  <si>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</si>
  <si>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</si>
  <si>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</si>
  <si>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</si>
  <si>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</si>
  <si>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</si>
  <si>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</si>
  <si>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</si>
  <si>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</si>
  <si>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</si>
  <si>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</si>
  <si>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</si>
  <si>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</si>
  <si>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</si>
  <si>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</si>
  <si>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</si>
  <si>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</si>
  <si>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</si>
  <si>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</si>
  <si>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</si>
  <si>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</si>
  <si>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</si>
  <si>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</si>
  <si>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</si>
  <si>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</si>
  <si>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</si>
  <si>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</si>
  <si>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</si>
  <si>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</si>
  <si>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</si>
  <si>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</si>
  <si>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</si>
  <si>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</si>
  <si>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</si>
  <si>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</si>
  <si>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</si>
  <si>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</si>
  <si>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</si>
  <si>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</si>
  <si>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</si>
  <si>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</si>
  <si>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</si>
  <si>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</si>
  <si>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</si>
  <si>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</si>
  <si>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</si>
  <si>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</si>
  <si>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</si>
  <si>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</si>
  <si>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</si>
  <si>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</si>
  <si>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</si>
  <si>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</si>
  <si>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</si>
  <si>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</si>
  <si>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</si>
  <si>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</si>
  <si>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</si>
  <si>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</si>
  <si>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</si>
  <si>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</si>
  <si>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</si>
  <si>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</si>
  <si>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</si>
  <si>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</si>
  <si>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</si>
  <si>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</si>
  <si>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</si>
  <si>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</si>
  <si>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</si>
  <si>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</si>
  <si>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</si>
  <si>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</si>
  <si>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</si>
  <si>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</si>
  <si>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</si>
  <si>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</si>
  <si>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</si>
  <si>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</si>
  <si>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</si>
  <si>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</si>
  <si>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</si>
  <si>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</si>
  <si>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</si>
  <si>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</si>
  <si>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</si>
  <si>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</si>
  <si>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</si>
  <si>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</si>
  <si>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</si>
  <si>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</si>
  <si>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</si>
  <si>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</si>
  <si>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</si>
  <si>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</si>
  <si>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</si>
  <si>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</si>
  <si>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</si>
  <si>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</si>
  <si>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</si>
  <si>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</si>
  <si>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</si>
  <si>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</si>
  <si>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</si>
  <si>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</si>
  <si>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</si>
  <si>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</si>
  <si>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</si>
  <si>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</si>
  <si>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</si>
  <si>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</si>
  <si>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</si>
  <si>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</si>
  <si>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</si>
  <si>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</si>
  <si>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</si>
  <si>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</si>
  <si>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</si>
  <si>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</si>
  <si>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</si>
  <si>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</si>
  <si>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</si>
  <si>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</si>
  <si>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</si>
  <si>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</si>
  <si>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</si>
  <si>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</si>
  <si>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</si>
  <si>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</si>
  <si>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</si>
  <si>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</si>
  <si>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</si>
  <si>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</si>
  <si>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</si>
  <si>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</si>
  <si>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</si>
  <si>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</si>
  <si>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</si>
  <si>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</si>
  <si>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</si>
  <si>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</si>
  <si>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</si>
  <si>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</si>
  <si>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</si>
  <si>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</si>
  <si>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</si>
  <si>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</si>
  <si>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</si>
  <si>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</si>
  <si>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</si>
  <si>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</si>
  <si>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</si>
  <si>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</si>
  <si>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</si>
  <si>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</si>
  <si>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</si>
  <si>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</si>
  <si>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</si>
  <si>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</si>
  <si>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</si>
  <si>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</si>
  <si>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</si>
  <si>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</si>
  <si>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</si>
  <si>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</si>
  <si>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</si>
  <si>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</si>
  <si>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</si>
  <si>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</si>
  <si>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</si>
  <si>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</si>
  <si>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</si>
  <si>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</si>
  <si>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</si>
  <si>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</si>
  <si>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</si>
  <si>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</si>
  <si>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</si>
  <si>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</si>
  <si>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</si>
  <si>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</si>
  <si>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</si>
  <si>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</si>
  <si>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</si>
  <si>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</si>
  <si>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</si>
  <si>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</si>
  <si>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</si>
  <si>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</si>
  <si>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</si>
  <si>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</si>
  <si>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</si>
  <si>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</si>
  <si>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</si>
  <si>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</si>
  <si>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</si>
  <si>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</si>
  <si>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</si>
  <si>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</si>
  <si>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</si>
  <si>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</si>
  <si>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</si>
  <si>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</si>
  <si>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</si>
  <si>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</si>
  <si>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</si>
  <si>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</si>
  <si>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</si>
  <si>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</si>
  <si>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</si>
  <si>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</si>
  <si>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</si>
  <si>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</si>
  <si>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</si>
  <si>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</si>
  <si>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</si>
  <si>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</si>
  <si>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</si>
  <si>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</si>
  <si>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</si>
  <si>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</si>
  <si>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</si>
  <si>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</si>
  <si>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</si>
  <si>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</si>
  <si>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</si>
  <si>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</si>
  <si>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</si>
  <si>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</si>
  <si>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</si>
  <si>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</si>
  <si>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</si>
  <si>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</si>
  <si>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</si>
  <si>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</si>
  <si>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</si>
  <si>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</si>
  <si>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</si>
  <si>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</si>
  <si>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</si>
  <si>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</si>
  <si>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</si>
  <si>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</si>
  <si>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</si>
  <si>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</si>
  <si>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</si>
  <si>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</si>
  <si>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</si>
  <si>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</si>
  <si>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</si>
  <si>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</si>
  <si>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</si>
  <si>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</si>
  <si>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</si>
  <si>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</si>
  <si>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</si>
  <si>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</si>
  <si>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</si>
  <si>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</si>
  <si>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</si>
  <si>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</si>
  <si>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</si>
  <si>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</si>
  <si>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</si>
  <si>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</si>
  <si>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</si>
  <si>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</si>
  <si>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</si>
  <si>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</si>
  <si>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</si>
  <si>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</si>
  <si>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</si>
  <si>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</si>
  <si>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</si>
  <si>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</si>
  <si>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</si>
  <si>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</si>
  <si>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</si>
  <si>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</si>
  <si>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</si>
  <si>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</si>
  <si>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</si>
  <si>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</si>
  <si>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</si>
  <si>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</si>
  <si>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</si>
  <si>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</si>
  <si>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</si>
  <si>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</si>
  <si>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</si>
  <si>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</si>
  <si>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</si>
  <si>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</si>
  <si>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</si>
  <si>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</si>
  <si>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</si>
  <si>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</si>
  <si>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</si>
  <si>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</si>
  <si>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</si>
  <si>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</si>
  <si>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</si>
  <si>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</si>
  <si>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</si>
  <si>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</si>
  <si>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</si>
  <si>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</si>
  <si>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</si>
  <si>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</si>
  <si>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</si>
  <si>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</si>
  <si>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</si>
  <si>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</si>
  <si>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</si>
  <si>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</si>
  <si>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</si>
  <si>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</si>
  <si>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</si>
  <si>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</si>
  <si>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</si>
  <si>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</si>
  <si>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</si>
  <si>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</si>
  <si>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</si>
  <si>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</si>
  <si>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</si>
  <si>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</si>
  <si>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</si>
  <si>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</si>
  <si>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</si>
  <si>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</si>
  <si>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</si>
  <si>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</si>
  <si>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</si>
  <si>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</si>
  <si>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</si>
  <si>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</si>
  <si>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</si>
  <si>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</si>
  <si>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</si>
  <si>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</si>
  <si>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</si>
  <si>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</si>
  <si>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</si>
  <si>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</si>
  <si>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</si>
  <si>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</si>
  <si>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</si>
  <si>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</si>
  <si>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</si>
  <si>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</si>
  <si>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</si>
  <si>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</si>
  <si>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</si>
  <si>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</si>
  <si>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</si>
  <si>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</si>
  <si>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</si>
  <si>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</si>
  <si>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</si>
  <si>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</si>
  <si>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</si>
  <si>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</si>
  <si>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</si>
  <si>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</si>
  <si>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</si>
  <si>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</si>
  <si>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</si>
  <si>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</si>
  <si>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</si>
  <si>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</si>
  <si>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</si>
  <si>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</si>
  <si>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</si>
  <si>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</si>
  <si>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</si>
  <si>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</si>
  <si>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</si>
  <si>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</si>
  <si>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</si>
  <si>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</si>
  <si>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</si>
  <si>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</si>
  <si>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</si>
  <si>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</si>
  <si>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</si>
  <si>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</si>
  <si>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</si>
  <si>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</si>
  <si>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</si>
  <si>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</si>
  <si>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</si>
  <si>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</si>
  <si>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</si>
  <si>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</si>
  <si>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</si>
  <si>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</si>
  <si>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</si>
  <si>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</si>
  <si>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</si>
  <si>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</si>
  <si>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</si>
  <si>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</si>
  <si>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</si>
  <si>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</si>
  <si>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</si>
  <si>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</si>
  <si>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</si>
  <si>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</si>
  <si>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</si>
  <si>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</si>
  <si>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</si>
  <si>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</si>
  <si>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</si>
  <si>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</si>
  <si>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</si>
  <si>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</si>
  <si>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</si>
  <si>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</si>
  <si>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</si>
  <si>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</si>
  <si>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</si>
  <si>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</si>
  <si>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</si>
  <si>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</si>
  <si>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</si>
  <si>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</si>
  <si>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</si>
  <si>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</si>
  <si>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</si>
  <si>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</si>
  <si>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</si>
  <si>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</si>
  <si>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</si>
  <si>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</si>
  <si>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</si>
  <si>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</si>
  <si>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</si>
  <si>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</si>
  <si>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</si>
  <si>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</si>
  <si>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</si>
  <si>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</si>
  <si>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</si>
  <si>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</si>
  <si>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</si>
  <si>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</si>
  <si>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</si>
  <si>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</si>
  <si>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</si>
  <si>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</si>
  <si>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</si>
  <si>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</si>
  <si>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</si>
  <si>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</si>
  <si>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</si>
  <si>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</si>
  <si>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</si>
  <si>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</si>
  <si>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</si>
  <si>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</si>
  <si>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</si>
  <si>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</si>
  <si>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</si>
  <si>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</si>
  <si>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</si>
  <si>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</si>
  <si>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</si>
  <si>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</si>
  <si>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</si>
  <si>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</si>
  <si>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</si>
  <si>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</si>
  <si>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</si>
  <si>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</si>
  <si>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</si>
  <si>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</si>
  <si>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</si>
  <si>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</si>
  <si>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</si>
  <si>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</si>
  <si>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</si>
  <si>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</si>
  <si>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</si>
  <si>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</si>
  <si>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</si>
  <si>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</si>
  <si>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</si>
  <si>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</si>
  <si>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</si>
  <si>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</si>
  <si>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</si>
  <si>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</si>
  <si>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</si>
  <si>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</si>
  <si>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</si>
  <si>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</si>
  <si>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</si>
  <si>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</si>
  <si>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</si>
  <si>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</si>
  <si>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</si>
  <si>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</si>
  <si>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</si>
  <si>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</si>
  <si>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</si>
  <si>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</si>
  <si>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</si>
  <si>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</si>
  <si>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</si>
  <si>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</si>
  <si>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</si>
  <si>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</si>
  <si>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</si>
  <si>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</si>
  <si>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</si>
  <si>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</si>
  <si>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</si>
  <si>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</si>
  <si>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</si>
  <si>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</si>
  <si>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</si>
  <si>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</si>
  <si>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</si>
  <si>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</si>
  <si>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</si>
  <si>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</si>
  <si>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</si>
  <si>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</si>
  <si>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</si>
  <si>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</si>
  <si>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</si>
  <si>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</si>
  <si>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</si>
  <si>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</si>
  <si>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</si>
  <si>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</si>
  <si>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</si>
  <si>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</si>
  <si>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</si>
  <si>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</si>
  <si>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</si>
  <si>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</si>
  <si>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</si>
  <si>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</si>
  <si>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</si>
  <si>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</si>
  <si>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</si>
  <si>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</si>
  <si>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</si>
  <si>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</si>
  <si>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</si>
  <si>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</si>
  <si>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</si>
  <si>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</si>
  <si>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</si>
  <si>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</si>
  <si>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</si>
  <si>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</si>
  <si>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</si>
  <si>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</si>
  <si>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</si>
  <si>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</si>
  <si>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</si>
  <si>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</si>
  <si>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</si>
  <si>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</si>
  <si>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</si>
  <si>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</si>
  <si>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</si>
  <si>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</si>
  <si>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</si>
  <si>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</si>
  <si>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</si>
  <si>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</si>
  <si>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</si>
  <si>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</si>
  <si>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</si>
  <si>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</si>
  <si>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</si>
  <si>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</si>
  <si>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</si>
  <si>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</si>
  <si>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</si>
  <si>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</si>
  <si>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</si>
  <si>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</si>
  <si>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</si>
  <si>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</si>
  <si>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</si>
  <si>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</si>
  <si>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</si>
  <si>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</si>
  <si>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</si>
  <si>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</si>
  <si>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</si>
  <si>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</si>
  <si>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</si>
  <si>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</si>
  <si>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</si>
  <si>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</si>
  <si>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</si>
  <si>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</si>
  <si>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</si>
  <si>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</si>
  <si>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</si>
  <si>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</si>
  <si>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</si>
  <si>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</si>
  <si>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</si>
  <si>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</si>
  <si>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</si>
  <si>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</si>
  <si>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</si>
  <si>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</si>
  <si>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</si>
  <si>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</si>
  <si>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</si>
  <si>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</si>
  <si>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</si>
  <si>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</si>
  <si>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</si>
  <si>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</si>
  <si>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</si>
  <si>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</si>
  <si>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</si>
  <si>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</si>
  <si>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</si>
  <si>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</si>
  <si>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</si>
  <si>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</si>
  <si>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</si>
  <si>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</si>
  <si>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</si>
  <si>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</si>
  <si>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</si>
  <si>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</si>
  <si>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</si>
  <si>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</si>
  <si>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</si>
  <si>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</si>
  <si>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</si>
  <si>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</si>
  <si>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</si>
  <si>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</si>
  <si>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</si>
  <si>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</si>
  <si>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</si>
  <si>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</si>
  <si>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</si>
  <si>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</si>
  <si>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</si>
  <si>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</si>
  <si>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</si>
  <si>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</si>
  <si>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</si>
  <si>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</si>
  <si>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</si>
  <si>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</si>
  <si>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</si>
  <si>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</si>
  <si>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</si>
  <si>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</si>
  <si>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</si>
  <si>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</si>
  <si>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</si>
  <si>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</si>
  <si>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</si>
  <si>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</si>
  <si>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</si>
  <si>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</si>
  <si>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</si>
  <si>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</si>
  <si>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</si>
  <si>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</si>
  <si>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</si>
  <si>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</si>
  <si>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</si>
  <si>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</si>
  <si>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</si>
  <si>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</si>
  <si>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</si>
  <si>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</si>
  <si>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</si>
  <si>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</si>
  <si>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</si>
  <si>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</si>
  <si>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</si>
  <si>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</si>
  <si>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</si>
  <si>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</si>
  <si>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</si>
  <si>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</si>
  <si>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</si>
  <si>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</si>
  <si>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</si>
  <si>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</si>
  <si>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</si>
  <si>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</si>
  <si>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</si>
  <si>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</si>
  <si>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</si>
  <si>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</si>
  <si>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</si>
  <si>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</si>
  <si>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</si>
  <si>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</si>
  <si>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</si>
  <si>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</si>
  <si>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</si>
  <si>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</si>
  <si>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</si>
  <si>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</si>
  <si>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</si>
  <si>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</si>
  <si>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</si>
  <si>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</si>
  <si>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</si>
  <si>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</si>
  <si>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</si>
  <si>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</si>
  <si>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</si>
  <si>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</si>
  <si>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</si>
  <si>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</si>
  <si>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</si>
  <si>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</si>
  <si>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</si>
  <si>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</si>
  <si>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</si>
  <si>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</si>
  <si>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</si>
  <si>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</si>
  <si>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</si>
  <si>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</si>
  <si>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</si>
  <si>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</si>
  <si>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</si>
  <si>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</si>
  <si>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</si>
  <si>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</si>
  <si>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</si>
  <si>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</si>
  <si>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</si>
  <si>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</si>
  <si>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</si>
  <si>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</si>
  <si>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</si>
  <si>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</si>
  <si>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</si>
  <si>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</si>
  <si>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</si>
  <si>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</si>
  <si>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</si>
  <si>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</si>
  <si>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</si>
  <si>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</si>
  <si>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</si>
  <si>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</si>
  <si>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</si>
  <si>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</si>
  <si>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</si>
  <si>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</si>
  <si>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</si>
  <si>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</si>
  <si>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</si>
  <si>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</si>
  <si>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</si>
  <si>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</si>
  <si>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</si>
  <si>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</si>
  <si>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</si>
  <si>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</si>
  <si>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</si>
  <si>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</si>
  <si>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</si>
  <si>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</si>
  <si>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</si>
  <si>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</si>
  <si>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</si>
  <si>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</si>
  <si>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</si>
  <si>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</si>
  <si>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</si>
  <si>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</si>
  <si>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</si>
  <si>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</si>
  <si>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</si>
  <si>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</si>
  <si>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</si>
  <si>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</si>
  <si>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</si>
  <si>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</si>
  <si>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</si>
  <si>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</si>
  <si>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</si>
  <si>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</si>
  <si>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</si>
  <si>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</si>
  <si>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</si>
  <si>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</si>
  <si>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</si>
  <si>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</si>
  <si>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</si>
  <si>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</si>
  <si>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</si>
  <si>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</si>
  <si>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</si>
  <si>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</si>
  <si>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</si>
  <si>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</si>
  <si>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</si>
  <si>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</si>
  <si>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</si>
  <si>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</si>
  <si>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</si>
  <si>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</si>
  <si>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</si>
  <si>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</si>
  <si>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</si>
  <si>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</si>
  <si>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</si>
  <si>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</si>
  <si>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</si>
  <si>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</si>
  <si>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</si>
  <si>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</si>
  <si>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</si>
  <si>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</si>
  <si>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</si>
  <si>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</si>
  <si>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</si>
  <si>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</si>
  <si>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</si>
  <si>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</si>
  <si>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</si>
  <si>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</si>
  <si>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</si>
  <si>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</si>
  <si>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</si>
  <si>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</si>
  <si>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</si>
  <si>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</si>
  <si>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</si>
  <si>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</si>
  <si>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</si>
  <si>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</si>
  <si>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</si>
  <si>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</si>
  <si>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</si>
  <si>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</si>
  <si>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</si>
  <si>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</si>
  <si>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</si>
  <si>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</si>
  <si>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</si>
  <si>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</si>
  <si>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</si>
  <si>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</si>
  <si>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</si>
  <si>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</si>
  <si>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</si>
  <si>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</si>
  <si>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</si>
  <si>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</si>
  <si>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</si>
  <si>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</si>
  <si>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</si>
  <si>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</si>
  <si>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</si>
  <si>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</si>
  <si>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</si>
  <si>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</si>
  <si>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</si>
  <si>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</si>
  <si>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</si>
  <si>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</si>
  <si>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</si>
  <si>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</si>
  <si>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</si>
  <si>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</si>
  <si>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</si>
  <si>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</si>
  <si>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</si>
  <si>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</si>
  <si>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</si>
  <si>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</si>
  <si>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</si>
  <si>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</si>
  <si>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</si>
  <si>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</si>
  <si>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</si>
  <si>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</si>
  <si>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</si>
  <si>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</si>
  <si>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</si>
  <si>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</si>
  <si>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</si>
  <si>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</si>
  <si>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</si>
  <si>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</si>
  <si>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</si>
  <si>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</si>
  <si>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</si>
  <si>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</si>
  <si>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</si>
  <si>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</si>
  <si>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</si>
  <si>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</si>
  <si>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</si>
  <si>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</si>
  <si>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</si>
  <si>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</si>
  <si>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</si>
  <si>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</si>
  <si>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</si>
  <si>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</si>
  <si>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</si>
  <si>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</si>
  <si>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</si>
  <si>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</si>
  <si>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</si>
  <si>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</si>
  <si>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</si>
  <si>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</si>
  <si>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</si>
  <si>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</si>
  <si>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</si>
  <si>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</si>
  <si>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</si>
  <si>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</si>
  <si>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</si>
  <si>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</si>
  <si>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</si>
  <si>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</si>
  <si>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</si>
  <si>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</si>
  <si>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</si>
  <si>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</si>
  <si>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</si>
  <si>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</si>
  <si>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</si>
  <si>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</si>
  <si>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</si>
  <si>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</si>
  <si>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</si>
  <si>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</si>
  <si>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</si>
  <si>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</si>
  <si>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</si>
  <si>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</si>
  <si>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</si>
  <si>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</si>
  <si>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</si>
  <si>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</si>
  <si>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</si>
  <si>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</si>
  <si>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</si>
  <si>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</si>
  <si>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</si>
  <si>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</si>
  <si>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</si>
  <si>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</si>
  <si>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</si>
  <si>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</si>
  <si>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</si>
  <si>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</si>
  <si>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</si>
  <si>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</si>
  <si>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</si>
  <si>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</si>
  <si>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</si>
  <si>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</si>
  <si>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</si>
  <si>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</si>
  <si>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</si>
  <si>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</si>
  <si>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</si>
  <si>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</si>
  <si>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</si>
  <si>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</si>
  <si>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</si>
  <si>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</si>
  <si>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</si>
  <si>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</si>
  <si>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</si>
  <si>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</si>
  <si>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</si>
  <si>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</si>
  <si>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</si>
  <si>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</si>
  <si>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</si>
  <si>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</si>
  <si>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</si>
  <si>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</si>
  <si>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</si>
  <si>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</si>
  <si>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</si>
  <si>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</si>
  <si>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</si>
  <si>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</si>
  <si>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</si>
  <si>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</si>
  <si>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</si>
  <si>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</si>
  <si>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</si>
  <si>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</si>
  <si>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</si>
  <si>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</si>
  <si>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</si>
  <si>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</si>
  <si>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</si>
  <si>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</si>
  <si>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</si>
  <si>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</si>
  <si>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</si>
  <si>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</si>
  <si>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</si>
  <si>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</si>
  <si>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</si>
  <si>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</si>
  <si>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</si>
  <si>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</si>
  <si>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</si>
  <si>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</si>
  <si>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</si>
  <si>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</si>
  <si>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</si>
  <si>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</si>
  <si>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</si>
  <si>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</si>
  <si>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</si>
  <si>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</si>
  <si>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</si>
  <si>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</si>
  <si>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</si>
  <si>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</si>
  <si>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</si>
  <si>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</si>
  <si>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</si>
  <si>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</si>
  <si>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</si>
  <si>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</si>
  <si>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</si>
  <si>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</si>
  <si>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</si>
  <si>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</si>
  <si>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</si>
  <si>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</si>
  <si>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</si>
  <si>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</si>
  <si>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</si>
  <si>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</si>
  <si>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</si>
  <si>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</si>
  <si>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</si>
  <si>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</si>
  <si>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</si>
  <si>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</si>
  <si>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</si>
  <si>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</si>
  <si>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</si>
  <si>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</si>
  <si>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</si>
  <si>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</si>
  <si>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</si>
  <si>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</si>
  <si>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</si>
  <si>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</si>
  <si>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</si>
  <si>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</si>
  <si>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</si>
  <si>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</si>
  <si>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</si>
  <si>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</si>
  <si>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</si>
  <si>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</si>
  <si>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</si>
  <si>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</si>
  <si>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</si>
  <si>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</si>
  <si>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</si>
  <si>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</si>
  <si>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</si>
  <si>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</si>
  <si>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</si>
  <si>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</si>
  <si>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</si>
  <si>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</si>
  <si>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</si>
  <si>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</si>
  <si>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</si>
  <si>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</si>
  <si>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</si>
  <si>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</si>
  <si>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</si>
  <si>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</si>
  <si>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</si>
  <si>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</si>
  <si>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</si>
  <si>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</si>
  <si>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</si>
  <si>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</si>
  <si>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</si>
  <si>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</si>
  <si>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</si>
  <si>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</si>
  <si>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</si>
  <si>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</si>
  <si>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</si>
  <si>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</si>
  <si>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</si>
  <si>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</si>
  <si>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</si>
  <si>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</si>
  <si>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</si>
  <si>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</si>
  <si>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</si>
  <si>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</si>
  <si>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</si>
  <si>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</si>
  <si>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</si>
  <si>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</si>
  <si>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</si>
  <si>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</si>
  <si>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</si>
  <si>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</si>
  <si>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</si>
  <si>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</si>
  <si>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</si>
  <si>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</si>
  <si>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</si>
  <si>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</si>
  <si>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</si>
  <si>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</si>
  <si>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</si>
  <si>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</si>
  <si>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</si>
  <si>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</si>
  <si>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</si>
  <si>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</si>
  <si>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</si>
  <si>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</si>
  <si>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</si>
  <si>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</si>
  <si>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</si>
  <si>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</si>
  <si>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</si>
  <si>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</si>
  <si>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</si>
  <si>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</si>
  <si>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</si>
  <si>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</si>
  <si>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</si>
  <si>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</si>
  <si>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</si>
  <si>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</si>
  <si>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</si>
  <si>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</si>
  <si>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</si>
  <si>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</si>
  <si>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</si>
  <si>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</si>
  <si>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</si>
  <si>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</si>
  <si>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</si>
  <si>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</si>
  <si>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</si>
  <si>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</si>
  <si>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</si>
  <si>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</si>
  <si>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</si>
  <si>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</si>
  <si>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</si>
  <si>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</si>
  <si>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</si>
  <si>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</si>
  <si>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</si>
  <si>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</si>
  <si>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</si>
  <si>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</si>
  <si>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</si>
  <si>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</si>
  <si>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</si>
  <si>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</si>
  <si>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</si>
  <si>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</si>
  <si>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</si>
  <si>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</si>
  <si>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</si>
  <si>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</si>
  <si>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</si>
  <si>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</si>
  <si>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</si>
  <si>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</si>
  <si>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</si>
  <si>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</si>
  <si>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</si>
  <si>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</si>
  <si>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</si>
  <si>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</si>
  <si>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</si>
  <si>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</si>
  <si>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</si>
  <si>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</si>
  <si>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</si>
  <si>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</si>
  <si>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</si>
  <si>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</si>
  <si>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</si>
  <si>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</si>
  <si>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</si>
  <si>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</si>
  <si>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</si>
  <si>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</si>
  <si>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</si>
  <si>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</si>
  <si>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</si>
  <si>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</si>
  <si>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</si>
  <si>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</si>
  <si>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</si>
  <si>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</si>
  <si>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</si>
  <si>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</si>
  <si>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</si>
  <si>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</si>
  <si>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</si>
  <si>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</si>
  <si>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</si>
  <si>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</si>
  <si>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</si>
  <si>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</si>
  <si>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</si>
  <si>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</si>
  <si>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</si>
  <si>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</si>
  <si>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</si>
  <si>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</si>
  <si>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</si>
  <si>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</si>
  <si>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</si>
  <si>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</si>
  <si>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</si>
  <si>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</si>
  <si>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</si>
  <si>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</si>
  <si>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</si>
  <si>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</si>
  <si>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</si>
  <si>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</si>
  <si>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</si>
  <si>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</si>
  <si>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</si>
  <si>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</si>
  <si>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</si>
  <si>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</si>
  <si>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</si>
  <si>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</si>
  <si>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</si>
  <si>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</si>
  <si>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</si>
  <si>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</si>
  <si>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</si>
  <si>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</si>
  <si>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</si>
  <si>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</si>
  <si>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</si>
  <si>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</si>
  <si>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</si>
  <si>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</si>
  <si>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</si>
  <si>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</si>
  <si>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</si>
  <si>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</si>
  <si>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</si>
  <si>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</si>
  <si>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</si>
  <si>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</si>
  <si>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</si>
  <si>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</si>
  <si>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</si>
  <si>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</si>
  <si>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</si>
  <si>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</si>
  <si>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</si>
  <si>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</si>
  <si>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</si>
  <si>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</si>
  <si>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</si>
  <si>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</si>
  <si>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</si>
  <si>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</si>
  <si>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</si>
  <si>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</si>
  <si>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</si>
  <si>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</si>
  <si>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</si>
  <si>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</si>
  <si>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</si>
  <si>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</si>
  <si>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</si>
  <si>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</si>
  <si>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</si>
  <si>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</si>
  <si>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</si>
  <si>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</si>
  <si>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</si>
  <si>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</si>
  <si>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</si>
  <si>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</si>
  <si>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</si>
  <si>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</si>
  <si>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</si>
  <si>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</si>
  <si>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</si>
  <si>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</si>
  <si>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</si>
  <si>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</si>
  <si>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</si>
  <si>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</si>
  <si>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</si>
  <si>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</si>
  <si>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</si>
  <si>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</si>
  <si>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</si>
  <si>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</si>
  <si>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</si>
  <si>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</si>
  <si>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</si>
  <si>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</si>
  <si>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</si>
  <si>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</si>
  <si>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</si>
  <si>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</si>
  <si>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</si>
  <si>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</si>
  <si>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</si>
  <si>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</si>
  <si>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</si>
  <si>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</si>
  <si>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</si>
  <si>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</si>
  <si>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</si>
  <si>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</si>
  <si>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</si>
  <si>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</si>
  <si>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</si>
  <si>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</si>
  <si>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</si>
  <si>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</si>
  <si>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</si>
  <si>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</si>
  <si>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</si>
  <si>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</si>
  <si>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</si>
  <si>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</si>
  <si>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</si>
  <si>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</si>
  <si>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</si>
  <si>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</si>
  <si>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</si>
  <si>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</si>
  <si>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</si>
  <si>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</si>
  <si>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</si>
  <si>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</si>
  <si>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</si>
  <si>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</si>
  <si>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</si>
  <si>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</si>
  <si>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</si>
  <si>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</si>
  <si>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</si>
  <si>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</si>
  <si>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</si>
  <si>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</si>
  <si>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</si>
  <si>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</si>
  <si>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</si>
  <si>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</si>
  <si>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</si>
  <si>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</si>
  <si>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</si>
  <si>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</si>
  <si>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</si>
  <si>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</si>
  <si>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</si>
  <si>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</si>
  <si>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</si>
  <si>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</si>
  <si>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</si>
  <si>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</si>
  <si>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</si>
  <si>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</si>
  <si>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</si>
  <si>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</si>
  <si>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</si>
  <si>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</si>
  <si>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</si>
  <si>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</si>
  <si>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</si>
  <si>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</si>
  <si>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</si>
  <si>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</si>
  <si>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</si>
  <si>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</si>
  <si>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</si>
  <si>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</si>
  <si>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</si>
  <si>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</si>
  <si>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</si>
  <si>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</si>
  <si>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</si>
  <si>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</si>
  <si>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</si>
  <si>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</si>
  <si>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</si>
  <si>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</si>
  <si>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</si>
  <si>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</si>
  <si>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</si>
  <si>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</si>
  <si>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</si>
  <si>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</si>
  <si>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</si>
  <si>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</si>
  <si>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</si>
  <si>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</si>
  <si>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</si>
  <si>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</si>
  <si>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</si>
  <si>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</si>
  <si>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</si>
  <si>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</si>
  <si>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</si>
  <si>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</si>
  <si>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</si>
  <si>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</si>
  <si>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</si>
  <si>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</si>
  <si>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</si>
  <si>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</si>
  <si>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</si>
  <si>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</si>
  <si>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</si>
  <si>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</si>
  <si>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</si>
  <si>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</si>
  <si>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</si>
  <si>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</si>
  <si>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</si>
  <si>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</si>
  <si>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</si>
  <si>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</si>
  <si>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</si>
  <si>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</si>
  <si>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</si>
  <si>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</si>
  <si>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</si>
  <si>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</si>
  <si>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</si>
  <si>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</si>
  <si>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</si>
  <si>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</si>
  <si>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</si>
  <si>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</si>
  <si>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</si>
  <si>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</si>
  <si>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</si>
  <si>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</si>
  <si>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</si>
  <si>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</si>
  <si>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</si>
  <si>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</si>
  <si>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</si>
  <si>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</si>
  <si>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</si>
  <si>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</si>
  <si>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</si>
  <si>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</si>
  <si>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</si>
  <si>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</si>
  <si>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</si>
  <si>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</si>
  <si>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</si>
  <si>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</si>
  <si>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</si>
  <si>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</si>
  <si>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</si>
  <si>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</si>
  <si>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</si>
  <si>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</si>
  <si>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</si>
  <si>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</si>
  <si>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</si>
  <si>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</si>
  <si>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</si>
  <si>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</si>
  <si>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</si>
  <si>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</si>
  <si>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</si>
  <si>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</si>
  <si>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</si>
  <si>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</si>
  <si>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</si>
  <si>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</si>
  <si>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</si>
  <si>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</si>
  <si>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</si>
  <si>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</si>
  <si>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</si>
  <si>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</si>
  <si>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</si>
  <si>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</si>
  <si>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</si>
  <si>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</si>
  <si>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</si>
  <si>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</si>
  <si>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</si>
  <si>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</si>
  <si>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</si>
  <si>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</si>
  <si>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</si>
  <si>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</si>
  <si>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</si>
  <si>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</si>
  <si>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</si>
  <si>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</si>
  <si>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</si>
  <si>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</si>
  <si>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</si>
  <si>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</si>
  <si>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</si>
  <si>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</si>
  <si>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</si>
  <si>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</si>
  <si>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</si>
  <si>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</si>
  <si>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</si>
  <si>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</si>
  <si>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</si>
  <si>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</si>
  <si>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</si>
  <si>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</si>
  <si>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</si>
  <si>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</si>
  <si>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</si>
  <si>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</si>
  <si>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</si>
  <si>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</si>
  <si>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</si>
  <si>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</si>
  <si>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</si>
  <si>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</si>
  <si>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</si>
  <si>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</si>
  <si>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</si>
  <si>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</si>
  <si>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</si>
  <si>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</si>
  <si>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</si>
  <si>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</si>
  <si>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</si>
  <si>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</si>
  <si>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</si>
  <si>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</si>
  <si>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</si>
  <si>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</si>
  <si>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</si>
  <si>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</si>
  <si>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</si>
  <si>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</si>
  <si>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</si>
  <si>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</si>
  <si>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</si>
  <si>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</si>
  <si>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</si>
  <si>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</si>
  <si>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</si>
  <si>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</si>
  <si>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</si>
  <si>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</si>
  <si>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</si>
  <si>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</si>
  <si>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</si>
  <si>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</si>
  <si>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</si>
  <si>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</si>
  <si>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</si>
  <si>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</si>
  <si>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</si>
  <si>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</si>
  <si>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</si>
  <si>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</si>
  <si>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</si>
  <si>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</si>
  <si>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</si>
  <si>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</si>
  <si>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</si>
  <si>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</si>
  <si>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</si>
  <si>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</si>
  <si>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</si>
  <si>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</si>
  <si>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</si>
  <si>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</si>
  <si>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</si>
  <si>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</si>
  <si>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</si>
  <si>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</si>
  <si>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</si>
  <si>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</si>
  <si>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</si>
  <si>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</si>
  <si>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</si>
  <si>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</si>
  <si>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</si>
  <si>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</si>
  <si>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</si>
  <si>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</si>
  <si>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</si>
  <si>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</si>
  <si>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</si>
  <si>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</si>
  <si>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</si>
  <si>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</si>
  <si>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</si>
  <si>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</si>
  <si>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</si>
  <si>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</si>
  <si>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</si>
  <si>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</si>
  <si>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</si>
  <si>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</si>
  <si>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</si>
  <si>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</si>
  <si>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</si>
  <si>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</si>
  <si>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</si>
  <si>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</si>
  <si>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</si>
  <si>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</si>
  <si>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</si>
  <si>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</si>
  <si>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</si>
  <si>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</si>
  <si>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</si>
  <si>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</si>
  <si>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</si>
  <si>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</si>
  <si>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</si>
  <si>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</si>
  <si>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</si>
  <si>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</si>
  <si>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</si>
  <si>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</si>
  <si>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</si>
  <si>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</si>
  <si>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</si>
  <si>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</si>
  <si>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</si>
  <si>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</si>
  <si>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</si>
  <si>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</si>
  <si>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</si>
  <si>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</si>
  <si>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</si>
  <si>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</si>
  <si>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</si>
  <si>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</si>
  <si>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</si>
  <si>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</si>
  <si>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</si>
  <si>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</si>
  <si>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</si>
  <si>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</si>
  <si>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</si>
  <si>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</si>
  <si>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</si>
  <si>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</si>
  <si>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</si>
  <si>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</si>
  <si>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</si>
  <si>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</si>
  <si>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</si>
  <si>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</si>
  <si>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</si>
  <si>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</si>
  <si>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</si>
  <si>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</si>
  <si>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</si>
  <si>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</si>
  <si>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</si>
  <si>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</si>
  <si>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</si>
  <si>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</si>
  <si>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</si>
  <si>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</si>
  <si>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</si>
  <si>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</si>
  <si>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</si>
  <si>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</si>
  <si>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</si>
  <si>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</si>
  <si>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</si>
  <si>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</si>
  <si>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</si>
  <si>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</si>
  <si>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</si>
  <si>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</si>
  <si>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</si>
  <si>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</si>
  <si>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</si>
  <si>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</si>
  <si>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</si>
  <si>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</si>
  <si>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</si>
  <si>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</si>
  <si>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</si>
  <si>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</si>
  <si>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</si>
  <si>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</si>
  <si>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</si>
  <si>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</si>
  <si>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</si>
  <si>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</si>
  <si>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</si>
  <si>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</si>
  <si>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</si>
  <si>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</si>
  <si>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</si>
  <si>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</si>
  <si>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</si>
  <si>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</si>
  <si>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</si>
  <si>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</si>
  <si>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</si>
  <si>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</si>
  <si>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</si>
  <si>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</si>
  <si>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</si>
  <si>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</si>
  <si>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</si>
  <si>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</si>
  <si>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</si>
  <si>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</si>
  <si>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</si>
  <si>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</si>
  <si>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</si>
  <si>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</si>
  <si>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</si>
  <si>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</si>
  <si>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</si>
  <si>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</si>
  <si>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</si>
  <si>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</si>
  <si>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</si>
  <si>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</si>
  <si>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</si>
  <si>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</si>
  <si>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</si>
  <si>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</si>
  <si>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</si>
  <si>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</si>
  <si>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</si>
  <si>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</si>
  <si>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</si>
  <si>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</si>
  <si>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</si>
  <si>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</si>
  <si>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</si>
  <si>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</si>
  <si>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</si>
  <si>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</si>
  <si>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</si>
  <si>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</si>
  <si>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</si>
  <si>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</si>
  <si>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</si>
  <si>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</si>
  <si>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</si>
  <si>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</si>
  <si>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</si>
  <si>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</si>
  <si>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</si>
  <si>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</si>
  <si>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</si>
  <si>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</si>
  <si>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</si>
  <si>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</si>
  <si>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</si>
  <si>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</si>
  <si>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</si>
  <si>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</si>
  <si>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</si>
  <si>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</si>
  <si>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</si>
  <si>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</si>
  <si>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</si>
  <si>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</si>
  <si>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</si>
  <si>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</si>
  <si>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</si>
  <si>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</si>
  <si>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</si>
  <si>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</si>
  <si>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</si>
  <si>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</si>
  <si>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</si>
  <si>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</si>
  <si>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</si>
  <si>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</si>
  <si>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</si>
  <si>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</si>
  <si>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</si>
  <si>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</si>
  <si>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</si>
  <si>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</si>
  <si>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</si>
  <si>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</si>
  <si>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</si>
  <si>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</si>
  <si>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</si>
  <si>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</si>
  <si>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</si>
  <si>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</si>
  <si>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</si>
  <si>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</si>
  <si>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</si>
  <si>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</si>
  <si>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</si>
  <si>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</si>
  <si>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</si>
  <si>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</si>
  <si>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</si>
  <si>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</si>
  <si>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</si>
  <si>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</si>
  <si>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</si>
  <si>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</si>
  <si>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</si>
  <si>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</si>
  <si>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</si>
  <si>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</si>
  <si>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</si>
  <si>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</si>
  <si>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</si>
  <si>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</si>
  <si>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</si>
  <si>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</si>
  <si>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</si>
  <si>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</si>
  <si>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</si>
  <si>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</si>
  <si>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</si>
  <si>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</si>
  <si>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</si>
  <si>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</si>
  <si>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</si>
  <si>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</si>
  <si>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</si>
  <si>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</si>
  <si>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</si>
  <si>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</si>
  <si>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</si>
  <si>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</si>
  <si>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</si>
  <si>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</si>
  <si>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</si>
  <si>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</si>
  <si>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</si>
  <si>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</si>
  <si>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</si>
  <si>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</si>
  <si>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</si>
  <si>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</si>
  <si>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</si>
  <si>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</si>
  <si>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</si>
  <si>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</si>
  <si>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</si>
  <si>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</si>
  <si>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</si>
  <si>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</si>
  <si>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</si>
  <si>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</si>
  <si>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</si>
  <si>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</si>
  <si>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</si>
  <si>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</si>
  <si>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</si>
  <si>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</si>
  <si>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</si>
  <si>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</si>
  <si>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</si>
  <si>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</si>
  <si>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</si>
  <si>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</si>
  <si>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</si>
  <si>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</si>
  <si>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</si>
  <si>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</si>
  <si>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</si>
  <si>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</si>
  <si>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</si>
  <si>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</si>
  <si>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</si>
  <si>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</si>
  <si>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</si>
  <si>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</si>
  <si>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</si>
  <si>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</si>
  <si>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</si>
  <si>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</si>
  <si>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</si>
  <si>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</si>
  <si>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</si>
  <si>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</si>
  <si>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</si>
  <si>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</si>
  <si>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</si>
  <si>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</si>
  <si>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</si>
  <si>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</si>
  <si>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</si>
  <si>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</si>
  <si>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</si>
  <si>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</si>
  <si>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</si>
  <si>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</si>
  <si>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</si>
  <si>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</si>
  <si>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</si>
  <si>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</si>
  <si>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</si>
  <si>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</si>
  <si>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</si>
  <si>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</si>
  <si>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</si>
  <si>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</si>
  <si>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</si>
  <si>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</si>
  <si>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</si>
  <si>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</si>
  <si>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</si>
  <si>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</si>
  <si>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</si>
  <si>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</si>
  <si>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</si>
  <si>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</si>
  <si>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</si>
  <si>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</si>
  <si>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</si>
  <si>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</si>
  <si>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</si>
  <si>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</si>
  <si>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</si>
  <si>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</si>
  <si>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</si>
  <si>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</si>
  <si>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</si>
  <si>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</si>
  <si>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</si>
  <si>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</si>
  <si>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</si>
  <si>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</si>
  <si>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</si>
  <si>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</si>
  <si>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</si>
  <si>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</si>
  <si>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</si>
  <si>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</si>
  <si>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</si>
  <si>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</si>
  <si>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</si>
  <si>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</si>
  <si>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</si>
  <si>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</si>
  <si>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</si>
  <si>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</si>
  <si>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</si>
  <si>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</si>
  <si>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</si>
  <si>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</si>
  <si>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</si>
  <si>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</si>
  <si>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</si>
  <si>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</si>
  <si>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</si>
  <si>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</si>
  <si>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</si>
  <si>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</si>
  <si>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</si>
  <si>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</si>
  <si>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</si>
  <si>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</si>
  <si>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</si>
  <si>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</si>
  <si>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</si>
  <si>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</si>
  <si>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</si>
  <si>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</si>
  <si>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</si>
  <si>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</si>
  <si>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</si>
  <si>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</si>
  <si>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</si>
  <si>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</si>
  <si>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</si>
  <si>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</si>
  <si>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</si>
  <si>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</si>
  <si>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</si>
  <si>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</si>
  <si>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</si>
  <si>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</si>
  <si>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</si>
  <si>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</si>
  <si>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</si>
  <si>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</si>
  <si>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</si>
  <si>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</si>
  <si>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</si>
  <si>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</si>
  <si>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</si>
  <si>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</si>
  <si>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</si>
  <si>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</si>
  <si>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</si>
  <si>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</si>
  <si>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</si>
  <si>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</si>
  <si>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</si>
  <si>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</si>
  <si>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</si>
  <si>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</si>
  <si>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</si>
  <si>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</si>
  <si>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</si>
  <si>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</si>
  <si>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</si>
  <si>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</si>
  <si>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</si>
  <si>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</si>
  <si>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</si>
  <si>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</si>
  <si>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</si>
  <si>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</si>
  <si>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</si>
  <si>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</si>
  <si>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</si>
  <si>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</si>
  <si>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</si>
  <si>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</si>
  <si>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</si>
  <si>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</si>
  <si>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</si>
  <si>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</si>
  <si>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</si>
  <si>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</si>
  <si>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</si>
  <si>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</si>
  <si>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</si>
  <si>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</si>
  <si>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</si>
  <si>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</si>
  <si>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</si>
  <si>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</si>
  <si>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</si>
  <si>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</si>
  <si>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</si>
  <si>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</si>
  <si>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</si>
  <si>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</si>
  <si>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</si>
  <si>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</si>
  <si>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</si>
  <si>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</si>
  <si>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</si>
  <si>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</si>
  <si>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</si>
  <si>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</si>
  <si>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</si>
  <si>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</si>
  <si>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</si>
  <si>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</si>
  <si>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</si>
  <si>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</si>
  <si>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</si>
  <si>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</si>
  <si>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</si>
  <si>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</si>
  <si>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</si>
  <si>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</si>
  <si>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</si>
  <si>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</si>
  <si>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</si>
  <si>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</si>
  <si>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</si>
  <si>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</si>
  <si>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</si>
  <si>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</si>
  <si>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</si>
  <si>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</si>
  <si>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</si>
  <si>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</si>
  <si>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</si>
  <si>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</si>
  <si>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</si>
  <si>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</si>
  <si>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</si>
  <si>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</si>
  <si>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</si>
  <si>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</si>
  <si>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</si>
  <si>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</si>
  <si>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</si>
  <si>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</si>
  <si>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</si>
  <si>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</si>
  <si>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</si>
  <si>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</si>
  <si>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</si>
  <si>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</si>
  <si>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</si>
  <si>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</si>
  <si>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</si>
  <si>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</si>
  <si>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</si>
  <si>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</si>
  <si>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</si>
  <si>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</si>
  <si>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</si>
  <si>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</si>
  <si>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</si>
  <si>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</si>
  <si>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</si>
  <si>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</si>
  <si>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</si>
  <si>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</si>
  <si>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</si>
  <si>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</si>
  <si>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</si>
  <si>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</si>
  <si>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</si>
  <si>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</si>
  <si>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</si>
  <si>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</si>
  <si>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</si>
  <si>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</si>
  <si>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</si>
  <si>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</si>
  <si>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</si>
  <si>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</si>
  <si>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</si>
  <si>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</si>
  <si>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</si>
  <si>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</si>
  <si>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</si>
  <si>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</si>
  <si>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</si>
  <si>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</si>
  <si>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</si>
  <si>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</si>
  <si>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</si>
  <si>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</si>
  <si>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</si>
  <si>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</si>
  <si>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</si>
  <si>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</si>
  <si>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</si>
  <si>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</si>
  <si>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</si>
  <si>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</si>
  <si>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</si>
  <si>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</si>
  <si>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</si>
  <si>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</si>
  <si>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</si>
  <si>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</si>
  <si>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</si>
  <si>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</si>
  <si>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</si>
  <si>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</si>
  <si>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</si>
  <si>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</si>
  <si>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</si>
  <si>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</si>
  <si>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</si>
  <si>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</si>
  <si>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</si>
  <si>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</si>
  <si>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</si>
  <si>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</si>
  <si>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</si>
  <si>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</si>
  <si>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</si>
  <si>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</si>
  <si>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</si>
  <si>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</si>
  <si>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</si>
  <si>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</si>
  <si>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</si>
  <si>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</si>
  <si>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</si>
  <si>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</si>
  <si>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</si>
  <si>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</si>
  <si>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</si>
  <si>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</si>
  <si>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</si>
  <si>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</si>
  <si>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</si>
  <si>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</si>
  <si>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</si>
  <si>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</si>
  <si>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</si>
  <si>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</si>
  <si>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</si>
  <si>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</si>
  <si>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</si>
  <si>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</si>
  <si>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</si>
  <si>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</si>
  <si>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</si>
  <si>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</si>
  <si>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</si>
  <si>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</si>
  <si>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</si>
  <si>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</si>
  <si>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</si>
  <si>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</si>
  <si>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</si>
  <si>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</si>
  <si>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</si>
  <si>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</si>
  <si>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</si>
  <si>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</si>
  <si>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</si>
  <si>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</si>
  <si>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</si>
  <si>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</si>
  <si>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</si>
  <si>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</si>
  <si>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</si>
  <si>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</si>
  <si>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</si>
  <si>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</si>
  <si>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</si>
  <si>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</si>
  <si>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</si>
  <si>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</si>
  <si>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</si>
  <si>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</si>
  <si>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</si>
  <si>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</si>
  <si>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</si>
  <si>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</si>
  <si>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</si>
  <si>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</si>
  <si>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</si>
  <si>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</si>
  <si>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</si>
  <si>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</si>
  <si>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</si>
  <si>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</si>
  <si>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</si>
  <si>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</si>
  <si>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</si>
  <si>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</si>
  <si>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</si>
  <si>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</si>
  <si>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</si>
  <si>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</si>
  <si>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</si>
  <si>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</si>
  <si>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</si>
  <si>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</si>
  <si>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</si>
  <si>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</si>
  <si>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</si>
  <si>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</si>
  <si>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</si>
  <si>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</si>
  <si>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</si>
  <si>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</si>
  <si>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</si>
  <si>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</si>
  <si>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</si>
  <si>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</si>
  <si>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</si>
  <si>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</si>
  <si>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</si>
  <si>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</si>
  <si>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</si>
  <si>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</si>
  <si>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</si>
  <si>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</si>
  <si>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</si>
  <si>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</si>
  <si>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</si>
  <si>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</si>
  <si>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</si>
  <si>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</si>
  <si>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</si>
  <si>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</si>
  <si>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</si>
  <si>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</si>
  <si>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</si>
  <si>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</si>
  <si>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</si>
  <si>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</si>
  <si>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</si>
  <si>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</si>
  <si>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</si>
  <si>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</si>
  <si>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</si>
  <si>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</si>
  <si>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</si>
  <si>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</si>
  <si>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</si>
  <si>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</si>
  <si>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</si>
  <si>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</si>
  <si>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</si>
  <si>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</si>
  <si>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</si>
  <si>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</si>
  <si>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</si>
  <si>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</si>
  <si>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</si>
  <si>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</si>
  <si>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</si>
  <si>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</si>
  <si>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</si>
  <si>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</si>
  <si>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</si>
  <si>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</si>
  <si>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</si>
  <si>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</si>
  <si>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</si>
  <si>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</si>
  <si>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</si>
  <si>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</si>
  <si>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</si>
  <si>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</si>
  <si>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</si>
  <si>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</si>
  <si>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</si>
  <si>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</si>
  <si>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</si>
  <si>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</si>
  <si>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</si>
  <si>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</si>
  <si>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</si>
  <si>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</si>
  <si>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</si>
  <si>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</si>
  <si>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</si>
  <si>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</si>
  <si>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</si>
  <si>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</si>
  <si>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</si>
  <si>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</si>
  <si>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</si>
  <si>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</si>
  <si>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</si>
  <si>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</si>
  <si>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</si>
  <si>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</si>
  <si>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</si>
  <si>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</si>
  <si>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</si>
  <si>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</si>
  <si>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</si>
  <si>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</si>
  <si>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</si>
  <si>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</si>
  <si>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</si>
  <si>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</si>
  <si>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</si>
  <si>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</si>
  <si>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</si>
  <si>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</si>
  <si>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</si>
  <si>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</si>
  <si>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</si>
  <si>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</si>
  <si>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</si>
  <si>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</si>
  <si>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</si>
  <si>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</si>
  <si>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</si>
  <si>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</si>
  <si>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</si>
  <si>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</si>
  <si>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</si>
  <si>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</si>
  <si>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</si>
  <si>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</si>
  <si>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</si>
  <si>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</si>
  <si>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</si>
  <si>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</si>
  <si>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</si>
  <si>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</si>
  <si>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</si>
  <si>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</si>
  <si>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</si>
  <si>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</si>
  <si>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</si>
  <si>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</si>
  <si>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</si>
  <si>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</si>
  <si>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</si>
  <si>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</si>
  <si>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</si>
  <si>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</si>
  <si>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</si>
  <si>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</si>
  <si>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</si>
  <si>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</si>
  <si>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</si>
  <si>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</si>
  <si>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</si>
  <si>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</si>
  <si>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</si>
  <si>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</si>
  <si>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</si>
  <si>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</si>
  <si>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</si>
  <si>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</si>
  <si>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</si>
  <si>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</si>
  <si>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</si>
  <si>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</si>
  <si>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</si>
  <si>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</si>
  <si>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</si>
  <si>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</si>
  <si>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</si>
  <si>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</si>
  <si>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</si>
  <si>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</si>
  <si>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</si>
  <si>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</si>
  <si>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</si>
  <si>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</si>
  <si>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</si>
  <si>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</si>
  <si>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</si>
  <si>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</si>
  <si>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</si>
  <si>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</si>
  <si>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</si>
  <si>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</si>
  <si>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</si>
  <si>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</si>
  <si>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</si>
  <si>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</si>
  <si>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</si>
  <si>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</si>
  <si>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</si>
  <si>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</si>
  <si>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</si>
  <si>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</si>
  <si>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</si>
  <si>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</si>
  <si>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</si>
  <si>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</si>
  <si>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</si>
  <si>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</si>
  <si>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</si>
  <si>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</si>
  <si>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</si>
  <si>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</si>
  <si>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</si>
  <si>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</si>
  <si>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</si>
  <si>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</si>
  <si>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</si>
  <si>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</si>
  <si>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</si>
  <si>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</si>
  <si>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</si>
  <si>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</si>
  <si>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</si>
  <si>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</si>
  <si>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</si>
  <si>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</si>
  <si>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</si>
  <si>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</si>
  <si>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</si>
  <si>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</si>
  <si>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</si>
  <si>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</si>
  <si>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</si>
  <si>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</si>
  <si>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</si>
  <si>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</si>
  <si>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</si>
  <si>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</si>
  <si>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</si>
  <si>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</si>
  <si>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</si>
  <si>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</si>
  <si>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</si>
  <si>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</si>
  <si>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</si>
  <si>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</si>
  <si>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</si>
  <si>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</si>
  <si>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</si>
  <si>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</si>
  <si>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</si>
  <si>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</si>
  <si>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</si>
  <si>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</si>
  <si>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</si>
  <si>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</si>
  <si>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</si>
  <si>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</si>
  <si>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</si>
  <si>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</si>
  <si>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</si>
  <si>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</si>
  <si>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</si>
  <si>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</si>
  <si>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</si>
  <si>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</si>
  <si>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</si>
  <si>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</si>
  <si>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</si>
  <si>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</si>
  <si>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</si>
  <si>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</si>
  <si>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</si>
  <si>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</si>
  <si>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</si>
  <si>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</si>
  <si>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</si>
  <si>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</si>
  <si>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</si>
  <si>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</si>
  <si>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</si>
  <si>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</si>
  <si>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</si>
  <si>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</si>
  <si>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</si>
  <si>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</si>
  <si>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</si>
  <si>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</si>
  <si>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</si>
  <si>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</si>
  <si>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</si>
  <si>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</si>
  <si>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</si>
  <si>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</si>
  <si>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</si>
  <si>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</si>
  <si>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</si>
  <si>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</si>
  <si>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</si>
  <si>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</si>
  <si>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</si>
  <si>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</si>
  <si>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</si>
  <si>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</si>
  <si>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</si>
  <si>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</si>
  <si>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</si>
  <si>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</si>
  <si>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</si>
  <si>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</si>
  <si>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</si>
  <si>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</si>
  <si>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</si>
  <si>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</si>
  <si>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</si>
  <si>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</si>
  <si>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</si>
  <si>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</si>
  <si>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</si>
  <si>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</si>
  <si>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</si>
  <si>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</si>
  <si>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</si>
  <si>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</si>
  <si>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</si>
  <si>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</si>
  <si>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</si>
  <si>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</si>
  <si>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</si>
  <si>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</si>
  <si>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</si>
  <si>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</si>
  <si>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</si>
  <si>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</si>
  <si>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</si>
  <si>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</si>
  <si>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</si>
  <si>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</si>
  <si>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</si>
  <si>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</si>
  <si>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</si>
  <si>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</si>
  <si>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</si>
  <si>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</si>
  <si>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</si>
  <si>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</si>
  <si>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</si>
  <si>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</si>
  <si>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</si>
  <si>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</si>
  <si>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</si>
  <si>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</si>
  <si>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</si>
  <si>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</si>
  <si>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</si>
  <si>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</si>
  <si>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</si>
  <si>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</si>
  <si>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</si>
  <si>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</si>
  <si>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</si>
  <si>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</si>
  <si>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</si>
  <si>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</si>
  <si>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</si>
  <si>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</si>
  <si>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</si>
  <si>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</si>
  <si>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</si>
  <si>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</si>
  <si>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</si>
  <si>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</si>
  <si>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</si>
  <si>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</si>
  <si>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</si>
  <si>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</si>
  <si>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</si>
  <si>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</si>
  <si>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</si>
  <si>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</si>
  <si>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</si>
  <si>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</si>
  <si>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</si>
  <si>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</si>
  <si>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</si>
  <si>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</si>
  <si>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</si>
  <si>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</si>
  <si>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</si>
  <si>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</si>
  <si>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</si>
  <si>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</si>
  <si>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</si>
  <si>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</si>
  <si>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</si>
  <si>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</si>
  <si>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</si>
  <si>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</si>
  <si>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</si>
  <si>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</si>
  <si>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</si>
  <si>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</si>
  <si>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</si>
  <si>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</si>
  <si>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</si>
  <si>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</si>
  <si>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</si>
  <si>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</si>
  <si>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</si>
  <si>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</si>
  <si>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</si>
  <si>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</si>
  <si>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</si>
  <si>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</si>
  <si>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</si>
  <si>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</si>
  <si>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</si>
  <si>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</si>
  <si>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</si>
  <si>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</si>
  <si>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</si>
  <si>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</si>
  <si>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</si>
  <si>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</si>
  <si>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</si>
  <si>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</si>
  <si>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</si>
  <si>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</si>
  <si>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</si>
  <si>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</si>
  <si>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</si>
  <si>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</si>
  <si>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</si>
  <si>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</si>
  <si>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</si>
  <si>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</si>
  <si>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</si>
  <si>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</si>
  <si>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</si>
  <si>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</si>
  <si>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</si>
  <si>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</si>
  <si>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</si>
  <si>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</si>
  <si>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</si>
  <si>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</si>
  <si>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</si>
  <si>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</si>
  <si>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</si>
  <si>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</si>
  <si>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</si>
  <si>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</si>
  <si>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</si>
  <si>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</si>
  <si>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</si>
  <si>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</si>
  <si>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</si>
  <si>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</si>
  <si>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</si>
  <si>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</si>
  <si>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</si>
  <si>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</si>
  <si>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</si>
  <si>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</si>
  <si>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</si>
  <si>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</si>
  <si>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</si>
  <si>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</si>
  <si>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</si>
  <si>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</si>
  <si>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</si>
  <si>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</si>
  <si>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</si>
  <si>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</si>
  <si>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</si>
  <si>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</si>
  <si>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</si>
  <si>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</si>
  <si>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</si>
  <si>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</si>
  <si>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</si>
  <si>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</si>
  <si>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</si>
  <si>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</si>
  <si>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</si>
  <si>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</si>
  <si>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</si>
  <si>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</si>
  <si>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</si>
  <si>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</si>
  <si>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</si>
  <si>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</si>
  <si>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</si>
  <si>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</si>
  <si>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</si>
  <si>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</si>
  <si>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</si>
  <si>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</si>
  <si>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</si>
  <si>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</si>
  <si>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</si>
  <si>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</si>
  <si>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</si>
  <si>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</si>
  <si>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</si>
  <si>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</si>
  <si>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</si>
  <si>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</si>
  <si>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</si>
  <si>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</si>
  <si>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</si>
  <si>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</si>
  <si>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</si>
  <si>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</si>
  <si>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</si>
  <si>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</si>
  <si>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</si>
  <si>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</si>
  <si>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</si>
  <si>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</si>
  <si>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</si>
  <si>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</si>
  <si>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</si>
  <si>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</si>
  <si>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</si>
  <si>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</si>
  <si>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</si>
  <si>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</si>
  <si>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</si>
  <si>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</si>
  <si>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</si>
  <si>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</si>
  <si>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</si>
  <si>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</si>
  <si>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</si>
  <si>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</si>
  <si>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</si>
  <si>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</si>
  <si>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</si>
  <si>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</si>
  <si>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</si>
  <si>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</si>
  <si>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</si>
  <si>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</si>
  <si>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</si>
  <si>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</si>
  <si>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</si>
  <si>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</si>
  <si>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</si>
  <si>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</si>
  <si>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</si>
  <si>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</si>
  <si>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</si>
  <si>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</si>
  <si>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</si>
  <si>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</si>
  <si>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</si>
  <si>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</si>
  <si>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</si>
  <si>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</si>
  <si>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</si>
  <si>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</si>
  <si>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</si>
  <si>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</si>
  <si>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</si>
  <si>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</si>
  <si>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</si>
  <si>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</si>
  <si>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</si>
  <si>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</si>
  <si>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</si>
  <si>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</si>
  <si>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</si>
  <si>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</si>
  <si>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</si>
  <si>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</si>
  <si>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</si>
  <si>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</si>
  <si>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</si>
  <si>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</si>
  <si>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</si>
  <si>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</si>
  <si>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</si>
  <si>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</si>
  <si>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</si>
  <si>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</si>
  <si>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</si>
  <si>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</si>
  <si>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</si>
  <si>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</si>
  <si>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</si>
  <si>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</si>
  <si>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</si>
  <si>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</si>
  <si>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</si>
  <si>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</si>
  <si>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</si>
  <si>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</si>
  <si>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</si>
  <si>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</si>
  <si>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</si>
  <si>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</si>
  <si>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</si>
  <si>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</si>
  <si>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</si>
  <si>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</si>
  <si>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</si>
  <si>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</si>
  <si>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</si>
  <si>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</si>
  <si>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</si>
  <si>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</si>
  <si>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</si>
  <si>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</si>
  <si>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</si>
  <si>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</si>
  <si>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</si>
  <si>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</si>
  <si>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</si>
  <si>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</si>
  <si>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</si>
  <si>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</si>
  <si>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</si>
  <si>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</si>
  <si>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</si>
  <si>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</si>
  <si>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</si>
  <si>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</si>
  <si>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</si>
  <si>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</si>
  <si>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</si>
  <si>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</si>
  <si>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</si>
  <si>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</si>
  <si>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</si>
  <si>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</si>
  <si>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</si>
  <si>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</si>
  <si>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</si>
  <si>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</si>
  <si>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</si>
  <si>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</si>
  <si>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</si>
  <si>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</si>
  <si>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</si>
  <si>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</si>
  <si>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</si>
  <si>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</si>
  <si>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</si>
  <si>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</si>
  <si>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</si>
  <si>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</si>
  <si>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</si>
  <si>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</si>
  <si>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</si>
  <si>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</si>
  <si>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</si>
  <si>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</si>
  <si>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</si>
  <si>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</si>
  <si>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</si>
  <si>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</si>
  <si>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</si>
  <si>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</si>
  <si>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</si>
  <si>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</si>
  <si>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</si>
  <si>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</si>
  <si>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</si>
  <si>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</si>
  <si>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</si>
  <si>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</si>
  <si>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</si>
  <si>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</si>
  <si>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</si>
  <si>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</si>
  <si>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</si>
  <si>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</si>
  <si>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</si>
  <si>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</si>
  <si>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</si>
  <si>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</si>
  <si>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</si>
  <si>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</si>
  <si>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</si>
  <si>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</si>
  <si>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</si>
  <si>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</si>
  <si>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</si>
  <si>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</si>
  <si>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</si>
  <si>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</si>
  <si>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</si>
  <si>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</si>
  <si>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</si>
  <si>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</si>
  <si>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</si>
  <si>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</si>
  <si>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</si>
  <si>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</si>
  <si>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</si>
  <si>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</si>
  <si>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</si>
  <si>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</si>
  <si>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</si>
  <si>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</si>
  <si>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</si>
  <si>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</si>
  <si>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</si>
  <si>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</si>
  <si>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</si>
  <si>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</si>
  <si>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</si>
  <si>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</si>
  <si>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</si>
  <si>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</si>
  <si>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</si>
  <si>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</si>
  <si>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</si>
  <si>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</si>
  <si>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</si>
  <si>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</si>
  <si>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</si>
  <si>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</si>
  <si>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</si>
  <si>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</si>
  <si>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</si>
  <si>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</si>
  <si>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</si>
  <si>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</si>
  <si>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</si>
  <si>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</si>
  <si>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</si>
  <si>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</si>
  <si>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</si>
  <si>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</si>
  <si>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</si>
  <si>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</si>
  <si>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</si>
  <si>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</si>
  <si>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</si>
  <si>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</si>
  <si>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</si>
  <si>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</si>
  <si>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</si>
  <si>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</si>
  <si>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</si>
  <si>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</si>
  <si>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</si>
  <si>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</si>
  <si>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</si>
  <si>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</si>
  <si>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</si>
  <si>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</si>
  <si>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</si>
  <si>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</si>
  <si>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</si>
  <si>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</si>
  <si>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</si>
  <si>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</si>
  <si>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</si>
  <si>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</si>
  <si>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</si>
  <si>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</si>
  <si>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</si>
  <si>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</si>
  <si>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</si>
  <si>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</si>
  <si>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</si>
  <si>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</si>
  <si>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</si>
  <si>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</si>
  <si>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</si>
  <si>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</si>
  <si>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</si>
  <si>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</si>
  <si>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</si>
  <si>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</si>
  <si>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</si>
  <si>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</si>
  <si>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</si>
  <si>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</si>
  <si>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</si>
  <si>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</si>
  <si>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</si>
  <si>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</si>
  <si>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</si>
  <si>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</si>
  <si>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</si>
  <si>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</si>
  <si>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</si>
  <si>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</si>
  <si>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</si>
  <si>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</si>
  <si>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</si>
  <si>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</si>
  <si>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</si>
  <si>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</si>
  <si>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</si>
  <si>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</si>
  <si>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</si>
  <si>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</si>
  <si>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</si>
  <si>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</si>
  <si>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</si>
  <si>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</si>
  <si>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</si>
  <si>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</si>
  <si>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</si>
  <si>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</si>
  <si>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</si>
  <si>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</si>
  <si>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</si>
  <si>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</si>
  <si>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</si>
  <si>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</si>
  <si>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</si>
  <si>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</si>
  <si>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</si>
  <si>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</si>
  <si>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</si>
  <si>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</si>
  <si>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</si>
  <si>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</si>
  <si>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</si>
  <si>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</si>
  <si>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</si>
  <si>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</si>
  <si>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</si>
  <si>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</si>
  <si>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</si>
  <si>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</si>
  <si>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</si>
  <si>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</si>
  <si>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</si>
  <si>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</si>
  <si>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</si>
  <si>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</si>
  <si>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</si>
  <si>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</si>
  <si>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</si>
  <si>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</si>
  <si>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</si>
  <si>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</si>
  <si>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</si>
  <si>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</si>
  <si>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</si>
  <si>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</si>
  <si>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</si>
  <si>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</si>
  <si>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</si>
  <si>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</si>
  <si>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</si>
  <si>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</si>
  <si>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</si>
  <si>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</si>
  <si>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</si>
  <si>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</si>
  <si>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</si>
  <si>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</si>
  <si>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</si>
  <si>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</si>
  <si>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</si>
  <si>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</si>
  <si>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</si>
  <si>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</si>
  <si>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</si>
  <si>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</si>
  <si>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</si>
  <si>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</si>
  <si>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</si>
  <si>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</si>
  <si>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</si>
  <si>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</si>
  <si>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</si>
  <si>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</si>
  <si>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</si>
  <si>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</si>
  <si>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</si>
  <si>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</si>
  <si>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</si>
  <si>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</si>
  <si>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</si>
  <si>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</si>
  <si>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</si>
  <si>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</si>
  <si>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</si>
  <si>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</si>
  <si>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</si>
  <si>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</si>
  <si>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</si>
  <si>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</si>
  <si>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</si>
  <si>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</si>
  <si>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</si>
  <si>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</si>
  <si>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</si>
  <si>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</si>
  <si>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</si>
  <si>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</si>
  <si>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</si>
  <si>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</si>
  <si>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</si>
  <si>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</si>
  <si>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</si>
  <si>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</si>
  <si>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</si>
  <si>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</si>
  <si>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</si>
  <si>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</si>
  <si>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</si>
  <si>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</si>
  <si>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</si>
  <si>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</si>
  <si>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</si>
  <si>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</si>
  <si>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</si>
  <si>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</si>
  <si>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</si>
  <si>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</si>
  <si>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</si>
  <si>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</si>
  <si>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</si>
  <si>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</si>
  <si>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</si>
  <si>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</si>
  <si>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</si>
  <si>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</si>
  <si>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</si>
  <si>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</si>
  <si>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</si>
  <si>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</si>
  <si>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</si>
  <si>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</si>
  <si>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</si>
  <si>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</si>
  <si>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</si>
  <si>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</si>
  <si>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</si>
  <si>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</si>
  <si>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</si>
  <si>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</si>
  <si>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</si>
  <si>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</si>
  <si>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</si>
  <si>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</si>
  <si>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</si>
  <si>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</si>
  <si>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</si>
  <si>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</si>
  <si>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</si>
  <si>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</si>
  <si>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</si>
  <si>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</si>
  <si>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</si>
  <si>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</si>
  <si>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</si>
  <si>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</si>
  <si>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</si>
  <si>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</si>
  <si>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</si>
  <si>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</si>
  <si>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</si>
  <si>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</si>
  <si>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</si>
  <si>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</si>
  <si>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</si>
  <si>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</si>
  <si>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</si>
  <si>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</si>
  <si>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</si>
  <si>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</si>
  <si>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</si>
  <si>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</si>
  <si>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</si>
  <si>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</si>
  <si>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</si>
  <si>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</si>
  <si>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</si>
  <si>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</si>
  <si>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</si>
  <si>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</si>
  <si>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</si>
  <si>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</si>
  <si>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</si>
  <si>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</si>
  <si>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</si>
  <si>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</si>
  <si>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</si>
  <si>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</si>
  <si>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</si>
  <si>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</si>
  <si>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</si>
  <si>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</si>
  <si>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</si>
  <si>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</si>
  <si>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</si>
  <si>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</si>
  <si>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</si>
  <si>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</si>
  <si>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</si>
  <si>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</si>
  <si>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</si>
  <si>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</si>
  <si>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</si>
  <si>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</si>
  <si>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</si>
  <si>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</si>
  <si>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</si>
  <si>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</si>
  <si>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</si>
  <si>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</si>
  <si>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</si>
  <si>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</si>
  <si>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</si>
  <si>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</si>
  <si>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</si>
  <si>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</si>
  <si>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</si>
  <si>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</si>
  <si>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</si>
  <si>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</si>
  <si>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</si>
  <si>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</si>
  <si>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</si>
  <si>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</si>
  <si>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</si>
  <si>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</si>
  <si>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</si>
  <si>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</si>
  <si>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</si>
  <si>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</si>
  <si>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</si>
  <si>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</si>
  <si>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</si>
  <si>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</si>
  <si>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</si>
  <si>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</si>
  <si>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</si>
  <si>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</si>
  <si>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</si>
  <si>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</si>
  <si>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</si>
  <si>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</si>
  <si>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</si>
  <si>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</si>
  <si>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</si>
  <si>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</si>
  <si>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</si>
  <si>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</si>
  <si>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</si>
  <si>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</si>
  <si>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</si>
  <si>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</si>
  <si>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</si>
  <si>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</si>
  <si>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</si>
  <si>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</si>
  <si>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</si>
  <si>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</si>
  <si>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</si>
  <si>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</si>
  <si>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</si>
  <si>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</si>
  <si>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</si>
  <si>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</si>
  <si>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</si>
  <si>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</si>
  <si>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</si>
  <si>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</si>
  <si>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</si>
  <si>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</si>
  <si>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</si>
  <si>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</si>
  <si>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</si>
  <si>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</si>
  <si>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</si>
  <si>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</si>
  <si>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</si>
  <si>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</si>
  <si>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</si>
  <si>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</si>
  <si>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</si>
  <si>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</si>
  <si>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</si>
  <si>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</si>
  <si>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</si>
  <si>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</si>
  <si>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</si>
  <si>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</si>
  <si>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</si>
  <si>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</si>
  <si>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</si>
  <si>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</si>
  <si>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</si>
  <si>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</si>
  <si>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</si>
  <si>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</si>
  <si>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</si>
  <si>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</si>
  <si>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</si>
  <si>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</si>
  <si>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</si>
  <si>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</si>
  <si>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</si>
  <si>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</si>
  <si>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</si>
  <si>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</si>
  <si>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</si>
  <si>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</si>
  <si>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</si>
  <si>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</si>
  <si>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</si>
  <si>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</si>
  <si>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</si>
  <si>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</si>
  <si>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</si>
  <si>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</si>
  <si>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</si>
  <si>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</si>
  <si>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</si>
  <si>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</si>
  <si>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</si>
  <si>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</si>
  <si>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</si>
  <si>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</si>
  <si>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</si>
  <si>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</si>
  <si>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</si>
  <si>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</si>
  <si>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</si>
  <si>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</si>
  <si>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</si>
  <si>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</si>
  <si>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</si>
  <si>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</si>
  <si>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</si>
  <si>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</si>
  <si>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</si>
  <si>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</si>
  <si>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</si>
  <si>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</si>
  <si>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</si>
  <si>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</si>
  <si>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</si>
  <si>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</si>
  <si>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</si>
  <si>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</si>
  <si>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</si>
  <si>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</si>
  <si>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</si>
  <si>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</si>
  <si>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</si>
  <si>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</si>
  <si>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</si>
  <si>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</si>
  <si>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</si>
  <si>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</si>
  <si>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</si>
  <si>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</si>
  <si>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</si>
  <si>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</si>
  <si>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</si>
  <si>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</si>
  <si>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</si>
  <si>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</si>
  <si>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</si>
  <si>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</si>
  <si>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</si>
  <si>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</si>
  <si>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</si>
  <si>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</si>
  <si>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</si>
  <si>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</si>
  <si>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</si>
  <si>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</si>
  <si>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</si>
  <si>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</si>
  <si>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</si>
  <si>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</si>
  <si>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</si>
  <si>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</si>
  <si>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</si>
  <si>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</si>
  <si>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</si>
  <si>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</si>
  <si>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</si>
  <si>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</si>
  <si>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</si>
  <si>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</si>
  <si>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</si>
  <si>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</si>
  <si>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</si>
  <si>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</si>
  <si>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</si>
  <si>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</si>
  <si>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</si>
  <si>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</si>
  <si>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</si>
  <si>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</si>
  <si>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</si>
  <si>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</si>
  <si>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</si>
  <si>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</si>
  <si>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</si>
  <si>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</si>
  <si>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</si>
  <si>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</si>
  <si>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</si>
  <si>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</si>
  <si>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</si>
  <si>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</si>
  <si>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</si>
  <si>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</si>
  <si>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</si>
  <si>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</si>
  <si>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</si>
  <si>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</si>
  <si>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</si>
  <si>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</si>
  <si>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</si>
  <si>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</si>
  <si>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</si>
  <si>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</si>
  <si>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</si>
  <si>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</si>
  <si>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</si>
  <si>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</si>
  <si>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</si>
  <si>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</si>
  <si>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</si>
  <si>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</si>
  <si>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</si>
  <si>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</si>
  <si>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</si>
  <si>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</si>
  <si>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</si>
  <si>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</si>
  <si>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</si>
  <si>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</si>
  <si>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</si>
  <si>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</si>
  <si>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</si>
  <si>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</si>
  <si>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</si>
  <si>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</si>
  <si>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</si>
  <si>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</si>
  <si>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</si>
  <si>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</si>
  <si>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</si>
  <si>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</si>
  <si>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</si>
  <si>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</si>
  <si>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</si>
  <si>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</si>
  <si>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</si>
  <si>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</si>
  <si>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</si>
  <si>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</si>
  <si>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</si>
  <si>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</si>
  <si>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</si>
  <si>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</si>
  <si>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</si>
  <si>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</si>
  <si>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</si>
  <si>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</si>
  <si>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</si>
  <si>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</si>
  <si>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</si>
  <si>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</si>
  <si>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</si>
  <si>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</si>
  <si>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</si>
  <si>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</si>
  <si>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</si>
  <si>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</si>
  <si>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</si>
  <si>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</si>
  <si>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</si>
  <si>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</si>
  <si>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</si>
  <si>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</si>
  <si>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</si>
  <si>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</si>
  <si>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</si>
  <si>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</si>
  <si>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</si>
  <si>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</si>
  <si>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</si>
  <si>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</si>
  <si>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</si>
  <si>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</si>
  <si>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</si>
  <si>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</si>
  <si>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</si>
  <si>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</si>
  <si>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</si>
  <si>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</si>
  <si>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</si>
  <si>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</si>
  <si>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</si>
  <si>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</si>
  <si>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</si>
  <si>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</si>
  <si>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</si>
  <si>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</si>
  <si>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</si>
  <si>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</si>
  <si>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</si>
  <si>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</si>
  <si>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</si>
  <si>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</si>
  <si>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</si>
  <si>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</si>
  <si>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</si>
  <si>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</si>
  <si>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</si>
  <si>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</si>
  <si>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</si>
  <si>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</si>
  <si>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</si>
  <si>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</si>
  <si>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</si>
  <si>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</si>
  <si>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</si>
  <si>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</si>
  <si>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</si>
  <si>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</si>
  <si>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</si>
  <si>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</si>
  <si>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</si>
  <si>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</si>
  <si>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</si>
  <si>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</si>
  <si>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</si>
  <si>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</si>
  <si>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</si>
  <si>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</si>
  <si>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</si>
  <si>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</si>
  <si>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</si>
  <si>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</si>
  <si>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</si>
  <si>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</si>
  <si>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</si>
  <si>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</si>
  <si>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</si>
  <si>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</si>
  <si>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</si>
  <si>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</si>
  <si>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</si>
  <si>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</si>
  <si>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</si>
  <si>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</si>
  <si>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</si>
  <si>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</si>
  <si>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</si>
  <si>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</si>
  <si>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</si>
  <si>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</si>
  <si>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</si>
  <si>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</si>
  <si>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</si>
  <si>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</si>
  <si>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</si>
  <si>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</si>
  <si>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</si>
  <si>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</si>
  <si>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</si>
  <si>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</si>
  <si>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</si>
  <si>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</si>
  <si>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</si>
  <si>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</si>
  <si>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</si>
  <si>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</si>
  <si>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</si>
  <si>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</si>
  <si>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</si>
  <si>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</si>
  <si>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</si>
  <si>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</si>
  <si>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</si>
  <si>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</si>
  <si>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</si>
  <si>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</si>
  <si>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</si>
  <si>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</si>
  <si>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</si>
  <si>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</si>
  <si>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</si>
  <si>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</si>
  <si>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</si>
  <si>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</si>
  <si>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</si>
  <si>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</si>
  <si>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</si>
  <si>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</si>
  <si>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</si>
  <si>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</si>
  <si>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</si>
  <si>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</si>
  <si>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</si>
  <si>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</si>
  <si>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</si>
  <si>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</si>
  <si>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</si>
  <si>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</si>
  <si>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</si>
  <si>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</si>
  <si>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</si>
  <si>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</si>
  <si>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</si>
  <si>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</si>
  <si>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</si>
  <si>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</si>
  <si>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</si>
  <si>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</si>
  <si>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</si>
  <si>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</si>
  <si>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</si>
  <si>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</si>
  <si>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</si>
  <si>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</si>
  <si>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</si>
  <si>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</si>
  <si>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</si>
  <si>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</si>
  <si>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</si>
  <si>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</si>
  <si>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</si>
  <si>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</si>
  <si>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</si>
  <si>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</si>
  <si>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</si>
  <si>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</si>
  <si>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</si>
  <si>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</si>
  <si>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</si>
  <si>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</si>
  <si>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</si>
  <si>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</si>
  <si>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</si>
  <si>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</si>
  <si>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</si>
  <si>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</si>
  <si>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</si>
  <si>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</si>
  <si>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</si>
  <si>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</si>
  <si>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</si>
  <si>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</si>
  <si>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</si>
  <si>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</si>
  <si>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</si>
  <si>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</si>
  <si>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</si>
  <si>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</si>
  <si>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</si>
  <si>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</si>
  <si>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</si>
  <si>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</si>
  <si>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</si>
  <si>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</si>
  <si>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</si>
  <si>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</si>
  <si>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</si>
  <si>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</si>
  <si>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</si>
  <si>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</si>
  <si>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</si>
  <si>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</si>
  <si>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</si>
  <si>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</si>
  <si>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</si>
  <si>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</si>
  <si>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</si>
  <si>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</si>
  <si>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</si>
  <si>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</si>
  <si>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</si>
  <si>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</si>
  <si>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</si>
  <si>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</si>
  <si>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</si>
  <si>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</si>
  <si>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</si>
  <si>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</si>
  <si>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</si>
  <si>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</si>
  <si>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</si>
  <si>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</si>
  <si>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</si>
  <si>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</si>
  <si>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</si>
  <si>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</si>
  <si>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</si>
  <si>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</si>
  <si>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</si>
  <si>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</si>
  <si>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</si>
  <si>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</si>
  <si>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</si>
  <si>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</si>
  <si>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</si>
  <si>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</si>
  <si>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</si>
  <si>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</si>
  <si>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</si>
  <si>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</si>
  <si>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</si>
  <si>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</si>
  <si>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</si>
  <si>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</si>
  <si>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</si>
  <si>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</si>
  <si>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</si>
  <si>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</si>
  <si>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</si>
  <si>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</si>
  <si>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</si>
  <si>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</si>
  <si>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</si>
  <si>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</si>
  <si>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</si>
  <si>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</si>
  <si>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</si>
  <si>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</si>
  <si>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</si>
  <si>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</si>
  <si>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</si>
  <si>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</si>
  <si>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</si>
  <si>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</si>
  <si>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</si>
  <si>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</si>
  <si>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</si>
  <si>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</si>
  <si>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</si>
  <si>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</si>
  <si>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</si>
  <si>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</si>
  <si>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</si>
  <si>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</si>
  <si>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</si>
  <si>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</si>
  <si>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</si>
  <si>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</si>
  <si>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</si>
  <si>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</si>
  <si>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</si>
  <si>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</si>
  <si>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</si>
  <si>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</si>
  <si>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</si>
  <si>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</si>
  <si>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</si>
  <si>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</si>
  <si>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</si>
  <si>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</si>
  <si>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</si>
  <si>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</si>
  <si>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</si>
  <si>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</si>
  <si>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</si>
  <si>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</si>
  <si>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</si>
  <si>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</si>
  <si>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</si>
  <si>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</si>
  <si>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</si>
  <si>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</si>
  <si>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</si>
  <si>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</si>
  <si>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</si>
  <si>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</si>
  <si>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</si>
  <si>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</si>
  <si>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</si>
  <si>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</si>
  <si>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</si>
  <si>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</si>
  <si>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</si>
  <si>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</si>
  <si>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</si>
  <si>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</si>
  <si>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</si>
  <si>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</si>
  <si>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</si>
  <si>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</si>
  <si>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</si>
  <si>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</si>
  <si>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</si>
  <si>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</si>
  <si>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</si>
  <si>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</si>
  <si>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</si>
  <si>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</si>
  <si>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</si>
  <si>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</si>
  <si>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</si>
  <si>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</si>
  <si>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</si>
  <si>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</si>
  <si>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</si>
  <si>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</si>
  <si>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</si>
  <si>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</si>
  <si>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</si>
  <si>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</si>
  <si>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</si>
  <si>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</si>
  <si>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</si>
  <si>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</si>
  <si>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</si>
  <si>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</si>
  <si>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</si>
  <si>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</si>
  <si>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</si>
  <si>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</si>
  <si>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</si>
  <si>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</si>
  <si>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</si>
  <si>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</si>
  <si>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</si>
  <si>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</si>
  <si>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</si>
  <si>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</si>
  <si>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</si>
  <si>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</si>
  <si>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</si>
  <si>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</si>
  <si>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</si>
  <si>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</si>
  <si>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</si>
  <si>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</si>
  <si>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</si>
  <si>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</si>
  <si>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</si>
  <si>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</si>
  <si>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</si>
  <si>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</si>
  <si>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</si>
  <si>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</si>
  <si>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</si>
  <si>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</si>
  <si>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</si>
  <si>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</si>
  <si>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</si>
  <si>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</si>
  <si>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</si>
  <si>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</si>
  <si>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</si>
  <si>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</si>
  <si>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</si>
  <si>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</si>
  <si>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</si>
  <si>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</si>
  <si>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</si>
  <si>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</si>
  <si>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</si>
  <si>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</si>
  <si>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</si>
  <si>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</si>
  <si>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</si>
  <si>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</si>
  <si>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</si>
  <si>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</si>
  <si>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</si>
  <si>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</si>
  <si>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</si>
  <si>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</si>
  <si>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</si>
  <si>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</si>
  <si>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</si>
  <si>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</si>
  <si>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</si>
  <si>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</si>
  <si>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</si>
  <si>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</si>
  <si>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</si>
  <si>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</si>
  <si>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</si>
  <si>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</si>
  <si>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</si>
  <si>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</si>
  <si>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</si>
  <si>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</si>
  <si>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</si>
  <si>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</si>
  <si>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</si>
  <si>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</si>
  <si>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</si>
  <si>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</si>
  <si>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</si>
  <si>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</si>
  <si>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</si>
  <si>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</si>
  <si>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</si>
  <si>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</si>
  <si>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</si>
  <si>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</si>
  <si>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</si>
  <si>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</si>
  <si>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</si>
  <si>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</si>
  <si>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</si>
  <si>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</si>
  <si>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</si>
  <si>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</si>
  <si>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</si>
  <si>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</si>
  <si>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</si>
  <si>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</si>
  <si>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</si>
  <si>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</si>
  <si>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</si>
  <si>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</si>
  <si>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</si>
  <si>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</si>
  <si>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</si>
  <si>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</si>
  <si>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</si>
  <si>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</si>
  <si>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</si>
  <si>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</si>
  <si>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</si>
  <si>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</si>
  <si>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</si>
  <si>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</si>
  <si>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</si>
  <si>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</si>
  <si>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</si>
  <si>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</si>
  <si>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</si>
  <si>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</si>
  <si>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</si>
  <si>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</si>
  <si>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</si>
  <si>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</si>
  <si>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</si>
  <si>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</si>
  <si>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</si>
  <si>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</si>
  <si>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</si>
  <si>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</si>
  <si>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</si>
  <si>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</si>
  <si>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</si>
  <si>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</si>
  <si>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</si>
  <si>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</si>
  <si>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</si>
  <si>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</si>
  <si>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</si>
  <si>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</si>
  <si>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</si>
  <si>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</si>
  <si>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</si>
  <si>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</si>
  <si>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</si>
  <si>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</si>
  <si>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</si>
  <si>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</si>
  <si>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</si>
  <si>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</si>
  <si>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</si>
  <si>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</si>
  <si>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</si>
  <si>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</si>
  <si>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</si>
  <si>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</si>
  <si>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</si>
  <si>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</si>
  <si>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</si>
  <si>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</si>
  <si>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</si>
  <si>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</si>
  <si>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</si>
  <si>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</si>
  <si>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</si>
  <si>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</si>
  <si>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</si>
  <si>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</si>
  <si>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</si>
  <si>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</si>
  <si>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</si>
  <si>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</si>
  <si>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</si>
  <si>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</si>
  <si>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</si>
  <si>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</si>
  <si>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</si>
  <si>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</si>
  <si>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</si>
  <si>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</si>
  <si>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</si>
  <si>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</si>
  <si>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</si>
  <si>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</si>
  <si>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</si>
  <si>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</si>
  <si>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</si>
  <si>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</si>
  <si>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</si>
  <si>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</si>
  <si>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</si>
  <si>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</si>
  <si>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</si>
  <si>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</si>
  <si>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</si>
  <si>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</si>
  <si>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</si>
  <si>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</si>
  <si>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</si>
  <si>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</si>
  <si>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</si>
  <si>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</si>
  <si>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</si>
  <si>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</si>
  <si>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</si>
  <si>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</si>
  <si>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</si>
  <si>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</si>
  <si>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</si>
  <si>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</si>
  <si>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</si>
  <si>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</si>
  <si>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</si>
  <si>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</si>
  <si>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</si>
  <si>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</si>
  <si>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</si>
  <si>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</si>
  <si>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</si>
  <si>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</si>
  <si>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</si>
  <si>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</si>
  <si>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</si>
  <si>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</si>
  <si>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</si>
  <si>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</si>
  <si>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</si>
  <si>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</si>
  <si>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</si>
  <si>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</si>
  <si>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</si>
  <si>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</si>
  <si>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</si>
  <si>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</si>
  <si>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</si>
  <si>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</si>
  <si>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</si>
  <si>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</si>
  <si>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</si>
  <si>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</si>
  <si>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</si>
  <si>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</si>
  <si>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</si>
  <si>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</si>
  <si>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</si>
  <si>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</si>
  <si>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</si>
  <si>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</si>
  <si>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</si>
  <si>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</si>
  <si>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</si>
  <si>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</si>
  <si>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</si>
  <si>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</si>
  <si>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</si>
  <si>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</si>
  <si>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</si>
  <si>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</si>
  <si>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</si>
  <si>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</si>
  <si>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</si>
  <si>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</si>
  <si>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</si>
  <si>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</si>
  <si>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</si>
  <si>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</si>
  <si>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</si>
  <si>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</si>
  <si>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</si>
  <si>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</si>
  <si>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</si>
  <si>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</si>
  <si>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</si>
  <si>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</si>
  <si>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</si>
  <si>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</si>
  <si>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</si>
  <si>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</si>
  <si>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</si>
  <si>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</si>
  <si>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</si>
  <si>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</si>
  <si>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</si>
  <si>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</si>
  <si>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</si>
  <si>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</si>
  <si>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</si>
  <si>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</si>
  <si>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</si>
  <si>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</si>
  <si>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</si>
  <si>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</si>
  <si>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</si>
  <si>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</si>
  <si>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</si>
  <si>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</si>
  <si>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</si>
  <si>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</si>
  <si>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</si>
  <si>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</si>
  <si>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</si>
  <si>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</si>
  <si>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</si>
  <si>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</si>
  <si>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</si>
  <si>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</si>
  <si>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</si>
  <si>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</si>
  <si>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</si>
  <si>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</si>
  <si>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</si>
  <si>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</si>
  <si>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</si>
  <si>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</si>
  <si>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</si>
  <si>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</si>
  <si>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</si>
  <si>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</si>
  <si>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</si>
  <si>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</si>
  <si>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</si>
  <si>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</si>
  <si>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</si>
  <si>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</si>
  <si>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</si>
  <si>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</si>
  <si>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</si>
  <si>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</si>
  <si>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</si>
  <si>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</si>
  <si>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</si>
  <si>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</si>
  <si>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</si>
  <si>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</si>
  <si>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</si>
  <si>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</si>
  <si>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</si>
  <si>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</si>
  <si>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</si>
  <si>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</si>
  <si>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</si>
  <si>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</si>
  <si>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</si>
  <si>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</si>
  <si>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</si>
  <si>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</si>
  <si>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</si>
  <si>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</si>
  <si>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</si>
  <si>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</si>
  <si>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</si>
  <si>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</si>
  <si>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</si>
  <si>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</si>
  <si>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</si>
  <si>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</si>
  <si>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</si>
  <si>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</si>
  <si>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</si>
  <si>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</si>
  <si>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</si>
  <si>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</si>
  <si>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</si>
  <si>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</si>
  <si>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</si>
  <si>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</si>
  <si>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</si>
  <si>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</si>
  <si>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</si>
  <si>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</si>
  <si>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</si>
  <si>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</si>
  <si>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</si>
  <si>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</si>
  <si>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</si>
  <si>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</si>
  <si>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</si>
  <si>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</si>
  <si>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</si>
  <si>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</si>
  <si>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</si>
  <si>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</si>
  <si>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</si>
  <si>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</si>
  <si>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</si>
  <si>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</si>
  <si>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</si>
  <si>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</si>
  <si>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</si>
  <si>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</si>
  <si>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</si>
  <si>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</si>
  <si>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</si>
  <si>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</si>
  <si>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</si>
  <si>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</si>
  <si>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</si>
  <si>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</si>
  <si>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</si>
  <si>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</si>
  <si>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</si>
  <si>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</si>
  <si>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</si>
  <si>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</si>
  <si>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</si>
  <si>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</si>
  <si>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</si>
  <si>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</si>
  <si>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</si>
  <si>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</si>
  <si>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</si>
  <si>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</si>
  <si>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</si>
  <si>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</si>
  <si>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</si>
  <si>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</si>
  <si>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</si>
  <si>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</si>
  <si>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</si>
  <si>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</si>
  <si>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</si>
  <si>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</si>
  <si>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</si>
  <si>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</si>
  <si>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</si>
  <si>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</si>
  <si>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</si>
  <si>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</si>
  <si>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</si>
  <si>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</si>
  <si>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</si>
  <si>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</si>
  <si>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</si>
  <si>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</si>
  <si>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</si>
  <si>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</si>
  <si>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</si>
  <si>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</si>
  <si>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</si>
  <si>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</si>
  <si>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</si>
  <si>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</si>
  <si>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</si>
  <si>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</si>
  <si>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</si>
  <si>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</si>
  <si>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</si>
  <si>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</si>
  <si>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</si>
  <si>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</si>
  <si>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</si>
  <si>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</si>
  <si>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</si>
  <si>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</si>
  <si>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</si>
  <si>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</si>
  <si>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</si>
  <si>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</si>
  <si>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</si>
  <si>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</si>
  <si>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</si>
  <si>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</si>
  <si>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</si>
  <si>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</si>
  <si>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</si>
  <si>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</si>
  <si>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</si>
  <si>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</si>
  <si>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</si>
  <si>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</si>
  <si>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</si>
  <si>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</si>
  <si>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</si>
  <si>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</si>
  <si>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</si>
  <si>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</si>
  <si>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</si>
  <si>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</si>
  <si>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</si>
  <si>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</si>
  <si>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</si>
  <si>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</si>
  <si>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</si>
  <si>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</si>
  <si>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</si>
  <si>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</si>
  <si>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</si>
  <si>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</si>
  <si>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</si>
  <si>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</si>
  <si>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</si>
  <si>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</si>
  <si>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</si>
  <si>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</si>
  <si>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</si>
  <si>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</si>
  <si>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</si>
  <si>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</si>
  <si>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</si>
  <si>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</si>
  <si>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</si>
  <si>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</si>
  <si>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</si>
  <si>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</si>
  <si>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</si>
  <si>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</si>
  <si>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</si>
  <si>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</si>
  <si>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</si>
  <si>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</si>
  <si>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</si>
  <si>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</si>
  <si>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</si>
  <si>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</si>
  <si>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</si>
  <si>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</si>
  <si>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</si>
  <si>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</si>
  <si>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</si>
  <si>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</si>
  <si>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</si>
  <si>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</si>
  <si>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</si>
  <si>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</si>
  <si>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</si>
  <si>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</si>
  <si>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</si>
  <si>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</si>
  <si>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</si>
  <si>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</si>
  <si>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</si>
  <si>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</si>
  <si>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</si>
  <si>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</si>
  <si>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</si>
  <si>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</si>
  <si>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</si>
  <si>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</si>
  <si>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</si>
  <si>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</si>
  <si>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</si>
  <si>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</si>
  <si>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</si>
  <si>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</si>
  <si>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</si>
  <si>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</si>
  <si>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</si>
  <si>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</si>
  <si>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</si>
  <si>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</si>
  <si>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</si>
  <si>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</si>
  <si>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</si>
  <si>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</si>
  <si>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</si>
  <si>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</si>
  <si>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</si>
  <si>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</si>
  <si>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</si>
  <si>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</si>
  <si>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</si>
  <si>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</si>
  <si>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</si>
  <si>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</si>
  <si>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</si>
  <si>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</si>
  <si>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</si>
  <si>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</si>
  <si>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</si>
  <si>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</si>
  <si>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</si>
  <si>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</si>
  <si>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</si>
  <si>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</si>
  <si>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</si>
  <si>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</si>
  <si>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</si>
  <si>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</si>
  <si>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</si>
  <si>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</si>
  <si>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</si>
  <si>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</si>
  <si>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</si>
  <si>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</si>
  <si>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</si>
  <si>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</si>
  <si>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</si>
  <si>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</si>
  <si>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</si>
  <si>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</si>
  <si>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</si>
  <si>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</si>
  <si>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</si>
  <si>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</si>
  <si>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</si>
  <si>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</si>
  <si>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</si>
  <si>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</si>
  <si>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</si>
  <si>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</si>
  <si>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</si>
  <si>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</si>
  <si>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</si>
  <si>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</si>
  <si>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</si>
  <si>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</si>
  <si>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</si>
  <si>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</si>
  <si>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</si>
  <si>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</si>
  <si>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</si>
  <si>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</si>
  <si>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</si>
  <si>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</si>
  <si>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</si>
  <si>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</si>
  <si>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</si>
  <si>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</si>
  <si>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</si>
  <si>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</si>
  <si>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</si>
  <si>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</si>
  <si>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</si>
  <si>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</si>
  <si>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</si>
  <si>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</si>
  <si>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</si>
  <si>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</si>
  <si>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</si>
  <si>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</si>
  <si>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</si>
  <si>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</si>
  <si>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</si>
  <si>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</si>
  <si>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</si>
  <si>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</si>
  <si>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</si>
  <si>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</si>
  <si>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</si>
  <si>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</si>
  <si>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</si>
  <si>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</si>
  <si>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</si>
  <si>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</si>
  <si>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</si>
  <si>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</si>
  <si>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</si>
  <si>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</si>
  <si>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</si>
  <si>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</si>
  <si>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</si>
  <si>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</si>
  <si>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</si>
  <si>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</si>
  <si>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</si>
  <si>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</si>
  <si>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</si>
  <si>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</si>
  <si>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</si>
  <si>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</si>
  <si>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</si>
  <si>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</si>
  <si>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</si>
  <si>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</si>
  <si>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</si>
  <si>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</si>
  <si>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</si>
  <si>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</si>
  <si>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</si>
  <si>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</si>
  <si>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</si>
  <si>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</si>
  <si>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</si>
  <si>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</si>
  <si>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</si>
  <si>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</si>
  <si>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</si>
  <si>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</si>
  <si>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</si>
  <si>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</si>
  <si>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</si>
  <si>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</si>
  <si>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</si>
  <si>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</si>
  <si>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</si>
  <si>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</si>
  <si>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</si>
  <si>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</si>
  <si>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</si>
  <si>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</si>
  <si>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</si>
  <si>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</si>
  <si>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</si>
  <si>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</si>
  <si>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</si>
  <si>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</si>
  <si>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</si>
  <si>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</si>
  <si>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</si>
  <si>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</si>
  <si>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</si>
  <si>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</si>
  <si>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</si>
  <si>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</si>
  <si>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</si>
  <si>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</si>
  <si>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</si>
  <si>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</si>
  <si>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</si>
  <si>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</si>
  <si>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</si>
  <si>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</si>
  <si>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</si>
  <si>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</si>
  <si>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</si>
  <si>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</si>
  <si>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</si>
  <si>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</si>
  <si>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</si>
  <si>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</si>
  <si>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</si>
  <si>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</si>
  <si>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</si>
  <si>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</si>
  <si>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</si>
  <si>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</si>
  <si>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</si>
  <si>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</si>
  <si>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</si>
  <si>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</si>
  <si>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</si>
  <si>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</si>
  <si>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</si>
  <si>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</si>
  <si>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</si>
  <si>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</si>
  <si>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</si>
  <si>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</si>
  <si>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</si>
  <si>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</si>
  <si>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</si>
  <si>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</si>
  <si>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</si>
  <si>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</si>
  <si>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</si>
  <si>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</si>
  <si>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</si>
  <si>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</si>
  <si>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</si>
  <si>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</si>
  <si>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</si>
  <si>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</si>
  <si>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</si>
  <si>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</si>
  <si>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</si>
  <si>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</si>
  <si>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</si>
  <si>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</si>
  <si>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</si>
  <si>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</si>
  <si>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</si>
  <si>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</si>
  <si>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</si>
  <si>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</si>
  <si>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</si>
  <si>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</si>
  <si>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</si>
  <si>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</si>
  <si>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</si>
  <si>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</si>
  <si>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</si>
  <si>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</si>
  <si>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</si>
  <si>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</si>
  <si>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</si>
  <si>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</si>
  <si>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</si>
  <si>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</si>
  <si>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</si>
  <si>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</si>
  <si>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</si>
  <si>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</si>
  <si>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</si>
  <si>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</si>
  <si>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</si>
  <si>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</si>
  <si>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</si>
  <si>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</si>
  <si>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</si>
  <si>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</si>
  <si>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</si>
  <si>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</si>
  <si>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</si>
  <si>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</si>
  <si>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</si>
  <si>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</si>
  <si>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</si>
  <si>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</si>
  <si>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</si>
  <si>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</si>
  <si>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</si>
  <si>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</si>
  <si>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</si>
  <si>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</si>
  <si>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</si>
  <si>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</si>
  <si>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</si>
  <si>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</si>
  <si>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</si>
  <si>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</si>
  <si>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</si>
  <si>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</si>
  <si>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</si>
  <si>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</si>
  <si>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</si>
  <si>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</si>
  <si>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</si>
  <si>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</si>
  <si>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</si>
  <si>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</si>
  <si>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</si>
  <si>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</si>
  <si>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</si>
  <si>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</si>
  <si>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</si>
  <si>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</si>
  <si>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</si>
  <si>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</si>
  <si>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</si>
  <si>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</si>
  <si>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</si>
  <si>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</si>
  <si>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</si>
  <si>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</si>
  <si>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</si>
  <si>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</si>
  <si>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</si>
  <si>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</si>
  <si>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</si>
  <si>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</si>
  <si>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</si>
  <si>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</si>
  <si>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</si>
  <si>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</si>
  <si>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</si>
  <si>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</si>
  <si>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</si>
  <si>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</si>
  <si>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</si>
  <si>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</si>
  <si>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</si>
  <si>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</si>
  <si>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</si>
  <si>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</si>
  <si>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</si>
  <si>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</si>
  <si>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</si>
  <si>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</si>
  <si>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</si>
  <si>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</si>
  <si>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</si>
  <si>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</si>
  <si>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</si>
  <si>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</si>
  <si>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</si>
  <si>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</si>
  <si>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</si>
  <si>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</si>
  <si>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</si>
  <si>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</si>
  <si>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</si>
  <si>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</si>
  <si>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</si>
  <si>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</si>
  <si>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</si>
  <si>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</si>
  <si>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</si>
  <si>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</si>
  <si>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</si>
  <si>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</si>
  <si>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</si>
  <si>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</si>
  <si>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</si>
  <si>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</si>
  <si>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</si>
  <si>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</si>
  <si>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</si>
  <si>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</si>
  <si>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</si>
  <si>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</si>
  <si>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</si>
  <si>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</si>
  <si>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</si>
  <si>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</si>
  <si>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</si>
  <si>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</si>
  <si>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</si>
  <si>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</si>
  <si>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</si>
  <si>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</si>
  <si>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</si>
  <si>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</si>
  <si>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</si>
  <si>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</si>
  <si>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</si>
  <si>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</si>
  <si>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</si>
  <si>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</si>
  <si>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</si>
  <si>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</si>
  <si>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</si>
  <si>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</si>
  <si>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</si>
  <si>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</si>
  <si>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</si>
  <si>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</si>
  <si>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</si>
  <si>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</si>
  <si>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</si>
  <si>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</si>
  <si>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</si>
  <si>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</si>
  <si>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</si>
  <si>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</si>
  <si>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</si>
  <si>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</si>
  <si>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</si>
  <si>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</si>
  <si>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</si>
  <si>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</si>
  <si>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</si>
  <si>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</si>
  <si>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</si>
  <si>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</si>
  <si>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</si>
  <si>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</si>
  <si>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</si>
  <si>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</si>
  <si>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</si>
  <si>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</si>
  <si>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</si>
  <si>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</si>
  <si>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</si>
  <si>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</si>
  <si>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</si>
  <si>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</si>
  <si>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</si>
  <si>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</si>
  <si>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</si>
  <si>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</si>
  <si>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</si>
  <si>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</si>
  <si>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</si>
  <si>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</si>
  <si>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</si>
  <si>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45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</si>
  <si>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</si>
  <si>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</si>
  <si>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</si>
  <si>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</si>
  <si>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</si>
  <si>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</si>
  <si>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</si>
  <si>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</si>
  <si>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</si>
  <si>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</si>
  <si>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</si>
  <si>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</si>
  <si>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PCM-20251020-00000546</t>
  </si>
  <si>
    <t xml:space="preserve">ETA 30 MIN </t>
  </si>
  <si>
    <t>TT-20251020-00574</t>
  </si>
  <si>
    <t>sceco autage at TLT area , 1 team on the way to site TLT363 , another team on the way to site TLT0722</t>
  </si>
  <si>
    <t>PCM-20251020-00000542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</si>
</sst>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287.34684120370366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6.8515287037007511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0.23935277777491137</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1.938749999681022E-2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45950.29526712963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45950.29526712963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45950.29526712963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45950.29526712963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45950.29526712963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45950.29526712963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45950.29526712963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45950.29526712963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45950.29526712963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45950.29526712963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45950.29526712963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45950.29526712963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45950.29526712963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45950.29526712963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45950.29526712963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45950.29526712963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45950.29526712963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45950.29526712963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45950.29526712963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45950.29526712963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45950.29526712963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45950.29526712963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45950.29526712963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45950.29526712963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45950.29526712963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45950.29526712963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45950.29526712963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45950.29526712963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45950.29526712963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45950.29526712963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45950.29526712963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45950.29526712963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45950.29526712963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45950.29526712963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45950.29526712963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45950.29526712963</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45950.29526712963</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45950.29526712963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45950.29526712963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45950.29526712963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45950.29526712963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45950.29526712963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45950.29526712963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45950.29526712963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45950.29526712963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45950.29526712963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45950.29526712963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45950.29526712963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45950.29526712963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45950.29526712963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45950.29526712963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45950.29526712963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45950.29526712963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45950.29526712963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45950.29526712963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45950.29526712963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45950.29526712963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45950.29526712963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45950.29526712963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45950.29526712963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45950.29526712963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45950.29526712963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45950.29526712963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45950.29526712963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45950.29526712963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45950.29526712963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45950.29526712963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45950.29526712963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45950.29526712963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45950.29526712963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45950.29526712963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45950.29526712963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45950.29526712963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45950.29526712963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45950.29526712963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45950.29526712963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45950.29526712963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45950.29526712963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45950.29526712963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45950.29526712963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45950.29526712963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45950.29526712963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45950.29526712963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45950.29526712963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45950.29526712963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45950.29526712963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45950.29526712963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45950.29526712963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45950.29526712963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45950.29526712963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45950.29526712963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45950.29526712963</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45950.29526712963</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8EE615D-D85A-4540-926B-9CFA19CBAFD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5.3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143.5681837962984</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125.29542916666833</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5.7994916666648351</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0.39408657407329883</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1.8091203703079373E-2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45950.29526712963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45950.29526712963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45950.29526712963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45950.29526712963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45950.29526712963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45950.29526712963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45950.29526712963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45950.29526712963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45950.29526712963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45950.29526712963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45950.29526712963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45950.29526712963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45950.29526712963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45950.29526712963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45950.29526712963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45950.29526712963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45950.29526712963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45950.29526712963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45950.29526712963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45950.29526712963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45950.29526712963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45950.29526712963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45950.29526712963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45950.29526712963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45950.29526712963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45950.29526712963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45950.29526712963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45950.29526712963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45950.29526712963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45950.29526712963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45950.29526712963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45950.29526712963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45950.29526712963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45950.29526712963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45950.29526712963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45950.29526712963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45950.29526712963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45950.29526712963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45950.29526712963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45950.29526712963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45950.29526712963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45950.29526712963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45950.29526712963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45950.29526712963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45950.29526712963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45950.29526712963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45950.29526712963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45950.29526712963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45950.29526712963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45950.29526712963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45950.29526712963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45950.29526712963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45950.29526712963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45950.29526712963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45950.29526712963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45950.29526712963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45950.29526712963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45950.29526712963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45950.29526712963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45950.29526712963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45950.29526712963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45950.29526712963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45950.29526712963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45950.29526712963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45950.29526712963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45950.29526712963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45950.29526712963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45950.29526712963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45950.29526712963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45950.29526712963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45950.29526712963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45950.29526712963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45950.29526712963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45950.29526712963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45950.29526712963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45950.29526712963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45950.29526712963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45950.29526712963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45950.29526712963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45950.29526712963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45950.29526712963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45950.29526712963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45950.29526712963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45950.29526712963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45950.29526712963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45950.29526712963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45950.29526712963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45950.29526712963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45950.29526712963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45950.29526712963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45950.29526712963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45950.29526712963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45950.29526712963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45950.29526712963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45950.29526712963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45950.29526712963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45950.29526712963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45950.29526712963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45950.29526712963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45950.29526712963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45950.29526712963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45950.29526712963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45950.29526712963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45950.29526712963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45950.29526712963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45950.29526712963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45950.29526712963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45950.29526712963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45950.29526712963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45950.29526712963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45950.29526712963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45950.29526712963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45950.29526712963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45950.29526712963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45950.29526712963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45950.29526712963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45950.29526712963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45950.29526712963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45950.29526712963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45950.29526712963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45950.29526712963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45950.29526712963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45950.29526712963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45950.29526712963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45950.29526712963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45950.29526712963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45950.29526712963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45950.29526712963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45950.29526712963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45950.29526712963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45950.29526712963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45950.29526712963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45950.29526712963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45950.29526712963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45950.29526712963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45950.29526712963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45950.29526712963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45950.29526712963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45950.29526712963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45950.29526712963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45950.29526712963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45950.29526712963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45950.29526712963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45950.29526712963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45950.29526712963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45950.29526712963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45950.29526712963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45950.29526712963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45950.29526712963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45950.29526712963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45950.29526712963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45950.29526712963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45950.29526712963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45950.29526712963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45950.29526712963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45950.29526712963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45950.29526712963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45950.29526712963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45950.29526712963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45950.29526712963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45950.29526712963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45950.29526712963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45950.29526712963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45950.29526712963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45950.29526712963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45950.29526712963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45950.29526712963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45950.29526712963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45950.29526712963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45950.29526712963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45950.29526712963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45950.29526712963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45950.29526712963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45950.29526712963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45950.29526712963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45950.29526712963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45950.29526712963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45950.29526712963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45950.29526712963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45950.29526712963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45950.29526712963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45950.29526712963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45950.29526712963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45950.29526712963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45950.29526712963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45950.29526712963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45950.29526712963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45950.29526712963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45950.29526712963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45950.29526712963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45950.29526712963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45950.29526712963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45950.29526712963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45950.29526712963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45950.29526712963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45950.29526712963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45950.29526712963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45950.29526712963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45950.29526712963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45950.29526712963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45950.29526712963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45950.29526712963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45950.29526712963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45950.29526712963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45950.29526712963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45950.29526712963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45950.29526712963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45950.29526712963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45950.29526712963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45950.29526712963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45950.29526712963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45950.29526712963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45950.29526712963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45950.29526712963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45950.29526712963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45950.29526712963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45950.29526712963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45950.29526712963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45950.29526712963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45950.29526712963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45950.29526712963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45950.29526712963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45950.29526712963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45950.29526712963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45950.29526712963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45950.29526712963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45950.29526712963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45950.29526712963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45950.29526712963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45950.29526712963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45950.29526712963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45950.29526712963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45950.29526712963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45950.29526712963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45950.29526712963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45950.29526712963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45950.29526712963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45950.29526712963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45950.29526712963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45950.29526712963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45950.29526712963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45950.29526712963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45950.29526712963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45950.29526712963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45950.29526712963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45950.29526712963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45950.29526712963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45950.29526712963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45950.29526712963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45950.29526712963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45950.29526712963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45950.29526712963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45950.29526712963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45950.29526712963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45950.29526712963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45950.29526712963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45950.29526712963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45950.29526712963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45950.29526712963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45950.29526712963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45950.29526712963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45950.29526712963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45950.29526712963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45950.29526712963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45950.29526712963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45950.29526712963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45950.29526712963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45950.29526712963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45950.29526712963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45950.29526712963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45950.29526712963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45950.29526712963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45950.29526712963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45950.29526712963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45950.29526712963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45950.29526712963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45950.29526712963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45950.29526712963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45950.29526712963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45950.29526712963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45950.29526712963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45950.29526712963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45950.29526712963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45950.29526712963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45950.29526712963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45950.29526712963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45950.29526712963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45950.29526712963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45950.29526712963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45950.29526712963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45950.29526712963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45950.29526712963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45950.29526712963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45950.29526712963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45950.29526712963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45950.29526712963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45950.29526712963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45950.29526712963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45950.29526712963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45950.29526712963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45950.29526712963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45950.29526712963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45950.29526712963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45950.29526712963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45950.29526712963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45950.29526712963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45950.29526712963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45950.29526712963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45950.29526712963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45950.29526712963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45950.29526712963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45950.29526712963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45950.29526712963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45950.29526712963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45950.29526712963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45950.29526712963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45950.29526712963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45950.29526712963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45950.29526712963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45950.29526712963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45950.29526712963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45950.29526712963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45950.29526712963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45950.29526712963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45950.29526712963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45950.29526712963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45950.29526712963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45950.29526712963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45950.29526712963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45950.29526712963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45950.29526712963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45950.29526712963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45950.29526712963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45950.29526712963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45950.29526712963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45950.29526712963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45950.29526712963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45950.29526712963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45950.29526712963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45950.29526712963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45950.29526712963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45950.29526712963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45950.29526712963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45950.29526712963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45950.29526712963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45950.29526712963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45950.29526712963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45950.29526712963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45950.29526712963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45950.29526712963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45950.29526712963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45950.29526712963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45950.29526712963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45950.29526712963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45950.29526712963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45950.29526712963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45950.29526712963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45950.29526712963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45950.29526712963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45950.29526712963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45950.29526712963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45950.29526712963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45950.29526712963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45950.29526712963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45950.29526712963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45950.29526712963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45950.29526712963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45950.29526712963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45950.29526712963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45950.29526712963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45950.29526712963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45950.29526712963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45950.29526712963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45950.29526712963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45950.29526712963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45950.29526712963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45950.29526712963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45950.29526712963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45950.29526712963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45950.29526712963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45950.29526712963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45950.29526712963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45950.29526712963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45950.29526712963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45950.29526712963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45950.29526712963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45950.29526712963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45950.29526712963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45950.29526712963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45950.29526712963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45950.29526712963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45950.29526712963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45950.29526712963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45950.29526712963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45950.29526712963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45950.29526712963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45950.29526712963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45950.29526712963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45950.29526712963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45950.29526712963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45950.29526712963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45950.29526712963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45950.29526712963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45950.29526712963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45950.29526712963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45950.29526712963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45950.29526712963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45950.29526712963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45950.29526712963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45950.29526712963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45950.29526712963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45950.29526712963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45950.29526712963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45950.29526712963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45950.29526712963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45950.29526712963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45950.29526712963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45950.29526712963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45950.29526712963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45950.29526712963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45950.29526712963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45950.29526712963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45950.29526712963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45950.29526712963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45950.29526712963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45950.29526712963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45950.29526712963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45950.29526712963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45950.29526712963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45950.29526712963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45950.29526712963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45950.29526712963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45950.29526712963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45950.29526712963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45950.29526712963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45950.29526712963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45950.29526712963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45950.29526712963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45950.29526712963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45950.29526712963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45950.29526712963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45950.29526712963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45950.29526712963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45950.29526712963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45950.29526712963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45950.29526712963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45950.29526712963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45950.29526712963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45950.29526712963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45950.29526712963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45950.29526712963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45950.29526712963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45950.29526712963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45950.29526712963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45950.29526712963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45950.29526712963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45950.29526712963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45950.29526712963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45950.29526712963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45950.29526712963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45950.29526712963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45950.29526712963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45950.29526712963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45950.29526712963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45950.29526712963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45950.29526712963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45950.29526712963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45950.29526712963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45950.29526712963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45950.29526712963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45950.29526712963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45950.29526712963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45950.29526712963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45950.29526712963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45950.29526712963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45950.29526712963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45950.29526712963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45950.29526712963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45950.29526712963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45950.29526712963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45950.29526712963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45950.29526712963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45950.29526712963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45950.29526712963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45950.29526712963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45950.29526712963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45950.29526712963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45950.29526712963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45950.29526712963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45950.29526712963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45950.29526712963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45950.29526712963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45950.29526712963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45950.29526712963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45950.29526712963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45950.29526712963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45950.29526712963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45950.29526712963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45950.29526712963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45950.29526712963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45950.29526712963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45950.29526712963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45950.29526712963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45950.29526712963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45950.29526712963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45950.29526712963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45950.29526712963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45950.29526712963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45950.29526712963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45950.29526712963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45950.29526712963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45950.29526712963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45950.29526712963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45950.29526712963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45950.29526712963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45950.29526712963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45950.29526712963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45950.29526712963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45950.29526712963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45950.29526712963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45950.29526712963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45950.29526712963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45950.29526712963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45950.29526712963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45950.29526712963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45950.29526712963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45950.29526712963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45950.29526712963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45950.29526712963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45950.29526712963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45950.29526712963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45950.29526712963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45950.29526712963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45950.29526712963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45950.29526712963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45950.29526712963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45950.29526712963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45950.29526712963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45950.29526712963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45950.29526712963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45950.29526712963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45950.29526712963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45950.29526712963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45950.29526712963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45950.29526712963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45950.29526712963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45950.29526712963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45950.29526712963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45950.29526712963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45950.29526712963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45950.29526712963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45950.29526712963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45950.29526712963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45950.29526712963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45950.29526712963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45950.29526712963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45950.29526712963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45950.29526712963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45950.29526712963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45950.29526712963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45950.29526712963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45950.29526712963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45950.29526712963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45950.29526712963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45950.29526712963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45950.29526712963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45950.29526712963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45950.29526712963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45950.29526712963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45950.29526712963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45950.29526712963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45950.29526712963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45950.29526712963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45950.29526712963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45950.29526712963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45950.29526712963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45950.29526712963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45950.29526712963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45950.29526712963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45950.29526712963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45950.29526712963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45950.29526712963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45950.29526712963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45950.29526712963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45950.29526712963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45950.29526712963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45950.29526712963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45950.29526712963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45950.29526712963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45950.29526712963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45950.29526712963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45950.29526712963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45950.29526712963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45950.29526712963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45950.29526712963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45950.29526712963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45950.29526712963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45950.29526712963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45950.29526712963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45950.29526712963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45950.29526712963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45950.29526712963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45950.29526712963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45950.29526712963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45950.29526712963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45950.29526712963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45950.29526712963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45950.29526712963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45950.29526712963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45950.29526712963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45950.29526712963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45950.29526712963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45950.29526712963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45950.29526712963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45950.29526712963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45950.29526712963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45950.29526712963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45950.29526712963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45950.29526712963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45950.29526712963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45950.29526712963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45950.29526712963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45950.29526712963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45950.29526712963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45950.29526712963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45950.29526712963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45950.29526712963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45950.29526712963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45950.29526712963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45950.29526712963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45950.29526712963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45950.29526712963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45950.29526712963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45950.29526712963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45950.29526712963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45950.29526712963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45950.29526712963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45950.29526712963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45950.29526712963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45950.29526712963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45950.29526712963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45950.29526712963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45950.29526712963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45950.29526712963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45950.29526712963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45950.29526712963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45950.29526712963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45950.29526712963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45950.29526712963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45950.29526712963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45950.29526712963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45950.29526712963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45950.29526712963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45950.29526712963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45950.29526712963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45950.29526712963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45950.29526712963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45950.29526712963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45950.29526712963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45950.29526712963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45950.29526712963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45950.29526712963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45950.29526712963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45950.29526712963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45950.29526712963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45950.29526712963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45950.29526712963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45950.29526712963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45950.29526712963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45950.29526712963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45950.29526712963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45950.29526712963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45950.29526712963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45950.29526712963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45950.29526712963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45950.29526712963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45950.29526712963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45950.29526712963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45950.29526712963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45950.29526712963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45950.29526712963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45950.29526712963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45950.29526712963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45950.29526712963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45950.29526712963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45950.29526712963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45950.29526712963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45950.29526712963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45950.29526712963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45950.29526712963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45950.29526712963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45950.29526712963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45950.29526712963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45950.29526712963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45950.29526712963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45950.29526712963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45950.29526712963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45950.29526712963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45950.29526712963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45950.29526712963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45950.29526712963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45950.29526712963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45950.29526712963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45950.29526712963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45950.29526712963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45950.29526712963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45950.29526712963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45950.29526712963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45950.29526712963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45950.29526712963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45950.29526712963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45950.29526712963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45950.29526712963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45950.29526712963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45950.29526712963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45950.29526712963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45950.29526712963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45950.29526712963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45950.29526712963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45950.29526712963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45950.29526712963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45950.29526712963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45950.29526712963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45950.29526712963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45950.29526712963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45950.29526712963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45950.29526712963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45950.29526712963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45950.29526712963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45950.29526712963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45950.29526712963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45950.29526712963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45950.29526712963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45950.29526712963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45950.29526712963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45950.29526712963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45950.29526712963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45950.29526712963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45950.29526712963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45950.29526712963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45950.29526712963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45950.29526712963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45950.29526712963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45950.29526712963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45950.29526712963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45950.29526712963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45950.29526712963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45950.29526712963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45950.29526712963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45950.29526712963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45950.29526712963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45950.29526712963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45950.29526712963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45950.29526712963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45950.29526712963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45950.29526712963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45950.29526712963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45950.29526712963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45950.29526712963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45950.29526712963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45950.29526712963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45950.29526712963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45950.29526712963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45950.29526712963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45950.29526712963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45950.29526712963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45950.29526712963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45950.29526712963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45950.29526712963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45950.29526712963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45950.29526712963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45950.29526712963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45950.29526712963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45950.29526712963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45950.29526712963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45950.29526712963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45950.29526712963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45950.29526712963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45950.29526712963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45950.29526712963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45950.29526712963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45950.29526712963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45950.29526712963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45950.29526712963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45950.29526712963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45950.29526712963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45950.29526712963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45950.29526712963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45950.29526712963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45950.29526712963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45950.29526712963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45950.29526712963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45950.29526712963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45950.29526712963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45950.29526712963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45950.29526712963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45950.29526712963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45950.29526712963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45950.29526712963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45950.29526712963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45950.29526712963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45950.29526712963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45950.29526712963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45950.29526712963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45950.29526712963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45950.29526712963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45950.29526712963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45950.29526712963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45950.29526712963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45950.29526712963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45950.29526712963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45950.29526712963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45950.29526712963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45950.29526712963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45950.29526712963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45950.29526712963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45950.29526712963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45950.29526712963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45950.29526712963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45950.29526712963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45950.29526712963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45950.29526712963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45950.29526712963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45950.29526712963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45950.29526712963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45950.29526712963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45950.29526712963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45950.29526712963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45950.29526712963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45950.29526712963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45950.29526712963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45950.29526712963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45950.29526712963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45950.29526712963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45950.29526712963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45950.29526712963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45950.29526712963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45950.29526712963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45950.29526712963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45950.29526712963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45950.29526712963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45950.29526712963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45950.29526712963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45950.29526712963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45950.29526712963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45950.29526712963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45950.29526712963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45950.29526712963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45950.29526712963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45950.29526712963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45950.29526712963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45950.29526712963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45950.29526712963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45950.29526712963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45950.29526712963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45950.29526712963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45950.29526712963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45950.29526712963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45950.29526712963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45950.29526712963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45950.29526712963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45950.29526712963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45950.29526712963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45950.29526712963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45950.29526712963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45950.29526712963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45950.29526712963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45950.29526712963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45950.29526712963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45950.29526712963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45950.29526712963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45950.29526712963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45950.29526712963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45950.29526712963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45950.29526712963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45950.29526712963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45950.29526712963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45950.29526712963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45950.29526712963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45950.29526712963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45950.29526712963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45950.29526712963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45950.29526712963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45950.29526712963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45950.29526712963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45950.29526712963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45950.29526712963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45950.29526712963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45950.29526712963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45950.29526712963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45950.29526712963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45950.29526712963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45950.29526712963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45950.29526712963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45950.29526712963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45950.29526712963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45950.29526712963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45950.29526712963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45950.29526712963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45950.29526712963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45950.29526712963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45950.29526712963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45950.29526712963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45950.29526712963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45950.29526712963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45950.29526712963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45950.29526712963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45950.29526712963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45950.29526712963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45950.29526712963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45950.29526712963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45950.29526712963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45950.29526712963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45950.29526712963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45950.29526712963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45950.29526712963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45950.29526712963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45950.29526712963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45950.29526712963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45950.29526712963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45950.29526712963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45950.29526712963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45950.29526712963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45950.29526712963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45950.29526712963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45950.29526712963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45950.29526712963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45950.29526712963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45950.29526712963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45950.29526712963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45950.29526712963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45950.29526712963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45950.29526712963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45950.29526712963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45950.29526712963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45950.29526712963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45950.29526712963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45950.29526712963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45950.29526712963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45950.29526712963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45950.29526712963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45950.29526712963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45950.29526712963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45950.29526712963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45950.29526712963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45950.29526712963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45950.29526712963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45950.29526712963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45950.29526712963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45950.29526712963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45950.29526712963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45950.29526712963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45950.29526712963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45950.29526712963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45950.29526712963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45950.29526712963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45950.29526712963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45950.29526712963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45950.29526712963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45950.29526712963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45950.29526712963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45950.29526712963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45950.29526712963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45950.29526712963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45950.29526712963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45950.29526712963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45950.29526712963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45950.29526712963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45950.29526712963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45950.29526712963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45950.29526712963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45950.29526712963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45950.29526712963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45950.29526712963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45950.29526712963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45950.29526712963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45950.29526712963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45950.29526712963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45950.29526712963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45950.29526712963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45950.29526712963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45950.29526712963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45950.29526712963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45950.29526712963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45950.29526712963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45950.29526712963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45950.29526712963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45950.29526712963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45950.29526712963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45950.29526712963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45950.29526712963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45950.29526712963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45950.29526712963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45950.29526712963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45950.29526712963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45950.29526712963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45950.29526712963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45950.29526712963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45950.29526712963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45950.29526712963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45950.29526712963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45950.29526712963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45950.29526712963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45950.29526712963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45950.29526712963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45950.29526712963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45950.29526712963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45950.29526712963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45950.29526712963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45950.29526712963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45950.29526712963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45950.29526712963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45950.29526712963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45950.29526712963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45950.29526712963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45950.29526712963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45950.29526712963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45950.29526712963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45950.29526712963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45950.29526712963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45950.29526712963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45950.29526712963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45950.29526712963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45950.29526712963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45950.29526712963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45950.29526712963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45950.29526712963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45950.29526712963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45950.29526712963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45950.29526712963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45950.29526712963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45950.29526712963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45950.29526712963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45950.29526712963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45950.29526712963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45950.29526712963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45950.29526712963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45950.29526712963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45950.29526712963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45950.29526712963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45950.29526712963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45950.29526712963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45950.29526712963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45950.29526712963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45950.29526712963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45950.29526712963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45950.29526712963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45950.29526712963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45950.29526712963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45950.29526712963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45950.29526712963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45950.29526712963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45950.29526712963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45950.29526712963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45950.29526712963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45950.29526712963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45950.29526712963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45950.29526712963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45950.29526712963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45950.29526712963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45950.29526712963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45950.29526712963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45950.29526712963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45950.29526712963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45950.29526712963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45950.29526712963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45950.29526712963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45950.29526712963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45950.29526712963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45950.29526712963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45950.29526712963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45950.29526712963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45950.29526712963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45950.29526712963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45950.29526712963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45950.29526712963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45950.29526712963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45950.29526712963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45950.29526712963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45950.29526712963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45950.29526712963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45950.29526712963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45950.29526712963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45950.29526712963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45950.29526712963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45950.29526712963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45950.29526712963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45950.29526712963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45950.29526712963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45950.29526712963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45950.29526712963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45950.29526712963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45950.29526712963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45950.29526712963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45950.29526712963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45950.29526712963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45950.29526712963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45950.29526712963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45950.29526712963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45950.29526712963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45950.29526712963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45950.29526712963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45950.29526712963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45950.29526712963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45950.29526712963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45950.29526712963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45950.29526712963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45950.29526712963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45950.29526712963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45950.29526712963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45950.29526712963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45950.29526712963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45950.29526712963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45950.29526712963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45950.29526712963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45950.29526712963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45950.29526712963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45950.29526712963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45950.29526712963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45950.29526712963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45950.29526712963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45950.29526712963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45950.29526712963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45950.29526712963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45950.29526712963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45950.29526712963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45950.29526712963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45950.29526712963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45950.29526712963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45950.29526712963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45950.29526712963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45950.29526712963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45950.29526712963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45950.29526712963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45950.29526712963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45950.29526712963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45950.29526712963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45950.29526712963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45950.29526712963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45950.29526712963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45950.29526712963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45950.29526712963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45950.29526712963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45950.29526712963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45950.29526712963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45950.29526712963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45950.29526712963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45950.29526712963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45950.29526712963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45950.29526712963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45950.29526712963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45950.29526712963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45950.29526712963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45950.29526712963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45950.29526712963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45950.29526712963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45950.29526712963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45950.29526712963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45950.29526712963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45950.29526712963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45950.29526712963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45950.29526712963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45950.29526712963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45950.29526712963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45950.29526712963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45950.29526712963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45950.29526712963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45950.29526712963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45950.29526712963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45950.29526712963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45950.29526712963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45950.29526712963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45950.29526712963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45950.29526712963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45950.29526712963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45950.29526712963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45950.29526712963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45950.29526712963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45950.29526712963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45950.29526712963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45950.29526712963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45950.29526712963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45950.29526712963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45950.29526712963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45950.29526712963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45950.29526712963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45950.29526712963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45950.29526712963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45950.29526712963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45950.29526712963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45950.29526712963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45950.29526712963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45950.29526712963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45950.29526712963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45950.29526712963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45950.29526712963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45950.29526712963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45950.29526712963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45950.29526712963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45950.29526712963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45950.29526712963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45950.29526712963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45950.29526712963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45950.29526712963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45950.29526712963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45950.29526712963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45950.29526712963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45950.29526712963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45950.29526712963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45950.29526712963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45950.29526712963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45950.29526712963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45950.29526712963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45950.29526712963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45950.29526712963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45950.29526712963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45950.29526712963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45950.29526712963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45950.29526712963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45950.29526712963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45950.29526712963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45950.29526712963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45950.29526712963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45950.29526712963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246.8145495370336</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0.18143611111008795</v>
      </c>
      <c r="H3" s="125">
        <v>45950.102280092593</v>
      </c>
      <c r="I3" s="121" t="str">
        <f>IFERROR(VLOOKUP(D3,DB!A:F,6,0),"")</f>
        <v>SCECO</v>
      </c>
      <c r="J3" s="121" t="str">
        <f>IFERROR(VLOOKUP(D3,DB!A:G,7,0),"")</f>
        <v>Dead+Vandalized</v>
      </c>
      <c r="K3" s="127" t="s">
        <v>39065</v>
      </c>
      <c r="L3" s="123" t="str">
        <f>IFERROR(VLOOKUP(D3,DB!A:I,9,0),"")</f>
        <v>Latis</v>
      </c>
    </row>
    <row r="4" spans="1:16" ht="15" customHeight="1">
      <c r="A4" s="121"/>
      <c r="B4" s="121" t="str">
        <f>IFERROR(VLOOKUP(D4,DB!A:K,11,0),"")</f>
        <v/>
      </c>
      <c r="C4" s="122"/>
      <c r="D4" s="123"/>
      <c r="E4" s="100"/>
      <c r="F4" s="125"/>
      <c r="G4" s="126">
        <f ca="1">IFERROR(NOW()-F4,"")</f>
        <v>45950.29526712963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45950.29526712963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45950.29526712963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45950.29526712963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45950.29526712963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45950.29526712963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45950.29526712963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45950.29526712963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45950.29526712963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45950.29526712963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45950.29526712963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45950.29526712963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45950.29526712963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45950.29526712963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45950.29526712963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45950.29526712963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45950.29526712963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45950.29526712963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45950.29526712963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45950.29526712963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45950.29526712963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45950.29526712963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45950.29526712963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45950.29526712963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45950.29526712963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45950.29526712963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45950.29526712963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45950.29526712963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45950.29526712963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45950.29526712963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45950.29526712963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45950.29526712963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45950.29526712963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45950.29526712963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45950.29526712963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45950.29526712963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45950.29526712963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45950.29526712963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45950.29526712963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45950.29526712963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45950.29526712963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45950.29526712963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45950.29526712963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45950.29526712963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45950.29526712963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45950.29526712963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45950.29526712963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45950.29526712963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45950.29526712963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45950.29526712963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45950.29526712963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45950.29526712963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45950.29526712963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45950.29526712963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45950.29526712963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45950.29526712963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45950.29526712963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45950.29526712963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45950.29526712963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45950.29526712963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45950.29526712963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45950.29526712963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45950.29526712963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45950.29526712963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45950.29526712963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45950.29526712963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45950.29526712963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45950.29526712963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45950.29526712963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45950.29526712963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45950.29526712963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45950.29526712963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45950.29526712963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45950.29526712963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45950.29526712963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45950.29526712963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45950.29526712963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45950.29526712963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45950.29526712963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45950.29526712963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45950.29526712963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45950.29526712963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45950.29526712963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45950.29526712963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45950.29526712963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45950.29526712963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45950.29526712963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45950.29526712963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45950.29526712963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45950.29526712963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45950.29526712963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45950.29526712963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45950.29526712963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45950.29526712963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45950.29526712963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45950.29526712963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45950.29526712963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45950.29526712963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45950.29526712963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45950.29526712963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45950.29526712963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45950.29526712963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45950.29526712963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45950.29526712963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45950.29526712963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45950.29526712963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45950.29526712963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45950.29526712963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45950.29526712963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45950.29526712963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45950.29526712963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45950.29526712963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45950.29526712963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45950.29526712963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45950.29526712963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45950.29526712963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45950.29526712963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45950.29526712963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45950.29526712963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45950.29526712963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45950.29526712963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45950.29526712963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45950.29526712963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45950.29526712963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45950.29526712963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45950.29526712963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45950.29526712963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45950.29526712963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45950.29526712963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45950.29526712963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45950.29526712963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45950.29526712963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45950.29526712963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45950.29526712963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45950.29526712963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45950.29526712963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45950.29526712963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45950.29526712963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45950.29526712963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45950.29526712963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45950.29526712963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45950.29526712963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45950.29526712963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45950.29526712963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45950.29526712963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45950.29526712963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45950.29526712963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45950.29526712963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45950.29526712963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45950.29526712963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45950.29526712963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45950.29526712963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45950.29526712963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45950.29526712963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45950.29526712963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45950.29526712963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45950.29526712963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45950.29526712963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45950.29526712963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45950.29526712963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45950.29526712963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45950.29526712963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45950.29526712963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45950.29526712963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45950.29526712963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45950.29526712963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45950.29526712963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45950.29526712963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45950.29526712963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45950.29526712963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45950.29526712963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45950.29526712963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45950.29526712963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45950.29526712963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45950.29526712963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45950.29526712963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45950.29526712963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45950.29526712963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45950.29526712963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45950.29526712963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45950.29526712963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45950.29526712963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45950.29526712963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45950.29526712963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45950.29526712963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45950.29526712963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45950.29526712963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45950.29526712963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45950.29526712963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45950.29526712963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45950.29526712963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45950.29526712963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45950.29526712963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45950.29526712963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45950.29526712963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45950.29526712963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45950.29526712963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45950.29526712963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45950.29526712963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45950.29526712963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45950.29526712963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45950.29526712963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45950.29526712963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45950.29526712963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45950.29526712963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45950.29526712963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45950.29526712963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45950.29526712963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45950.29526712963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45950.29526712963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45950.29526712963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45950.29526712963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45950.29526712963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45950.29526712963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45950.29526712963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45950.29526712963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45950.29526712963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45950.29526712963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45950.29526712963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45950.29526712963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45950.29526712963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45950.29526712963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45950.29526712963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45950.29526712963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45950.29526712963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45950.29526712963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45950.29526712963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45950.29526712963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45950.29526712963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45950.29526712963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45950.29526712963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45950.29526712963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45950.29526712963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45950.29526712963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45950.29526712963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45950.29526712963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45950.29526712963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45950.29526712963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45950.29526712963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45950.29526712963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45950.29526712963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45950.29526712963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45950.29526712963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45950.29526712963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45950.29526712963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45950.29526712963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45950.29526712963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45950.29526712963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45950.29526712963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45950.29526712963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45950.29526712963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45950.29526712963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45950.29526712963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45950.29526712963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45950.29526712963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45950.29526712963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45950.29526712963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45950.29526712963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45950.29526712963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45950.29526712963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45950.29526712963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45950.29526712963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45950.29526712963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45950.29526712963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45950.29526712963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45950.29526712963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45950.29526712963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45950.29526712963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45950.29526712963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45950.29526712963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45950.29526712963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45950.29526712963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45950.29526712963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45950.29526712963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45950.29526712963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45950.29526712963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45950.29526712963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45950.29526712963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45950.29526712963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45950.29526712963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45950.29526712963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45950.29526712963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45950.29526712963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45950.29526712963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45950.29526712963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45950.29526712963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45950.29526712963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45950.29526712963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45950.29526712963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45950.29526712963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45950.29526712963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45950.29526712963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45950.29526712963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45950.29526712963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45950.29526712963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45950.29526712963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45950.29526712963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45950.29526712963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45950.29526712963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45950.29526712963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45950.29526712963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58.463206944441481</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39049</v>
      </c>
      <c r="F3" s="38">
        <v>45926.188877314817</v>
      </c>
      <c r="G3" s="146">
        <f t="shared" ref="G3" ca="1" si="0">IFERROR(NOW()-F3,"")</f>
        <v>24.106389814813156</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5.5236930555547588</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39049</v>
      </c>
      <c r="F5" s="160">
        <v>45948.661111111112</v>
      </c>
      <c r="G5" s="161">
        <f ca="1">IFERROR(NOW()-F5,"")</f>
        <v>1.6341560185173876</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45950.29526712963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45950.29526712963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45950.29526712963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45950.29526712963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45950.29526712963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45950.29526712963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45950.29526712963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45950.29526712963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45950.29526712963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45950.29526712963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45950.29526712963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45950.29526712963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45950.29526712963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45950.29526712963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45950.29526712963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45950.29526712963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45950.29526712963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45950.29526712963</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45950.29526712963</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45950.29526712963</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45950.29526712963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45950.29526712963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45950.29526712963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45950.29526712963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45950.29526712963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45950.29526712963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45950.29526712963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45950.29526712963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45950.29526712963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45950.29526712963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45950.29526712963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45950.29526712963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45950.29526712963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45950.29526712963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45950.29526712963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45950.29526712963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45950.29526712963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45950.29526712963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45950.29526712963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45950.29526712963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45950.29526712963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45950.29526712963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45950.29526712963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45950.29526712963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45950.29526712963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45950.29526712963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45950.29526712963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45950.29526712963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45950.29526712963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45950.29526712963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45950.29526712963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45950.29526712963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45950.29526712963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45950.29526712963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45950.29526712963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45950.29526712963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45950.29526712963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45950.29526712963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45950.29526712963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45950.29526712963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45950.29526712963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45950.29526712963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45950.29526712963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45950.29526712963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45950.29526712963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45950.29526712963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45950.29526712963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45950.29526712963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45950.29526712963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45950.29526712963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45950.29526712963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45950.29526712963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45950.29526712963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45950.29526712963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45950.29526712963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45950.29526712963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45950.29526712963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45950.29526712963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45950.29526712963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45950.29526712963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45950.29526712963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45950.29526712963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45950.29526712963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45950.29526712963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45950.29526712963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45950.29526712963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45950.29526712963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45950.29526712963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45950.29526712963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45950.29526712963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45950.29526712963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45950.29526712963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45950.29526712963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45950.29526712963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45950.29526712963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45950.29526712963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45950.29526712963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45950.29526712963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45950.29526712963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45950.29526712963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45950.29526712963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45950.29526712963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45950.29526712963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45950.29526712963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45950.29526712963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45950.29526712963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45950.29526712963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45950.29526712963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45950.29526712963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45950.29526712963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45950.29526712963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45950.29526712963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45950.29526712963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45950.29526712963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45950.29526712963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45950.29526712963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45950.29526712963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45950.29526712963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45950.29526712963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45950.29526712963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45950.29526712963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45950.29526712963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45950.29526712963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45950.29526712963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45950.29526712963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45950.29526712963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45950.29526712963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45950.29526712963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45950.29526712963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45950.29526712963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45950.29526712963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45950.29526712963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45950.29526712963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45950.29526712963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45950.29526712963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45950.29526712963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45950.29526712963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45950.29526712963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45950.29526712963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45950.29526712963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45950.29526712963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45950.29526712963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45950.29526712963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45950.29526712963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45950.29526712963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45950.29526712963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45950.29526712963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45950.29526712963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45950.29526712963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45950.29526712963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45950.29526712963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45950.29526712963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45950.29526712963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45950.29526712963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45950.29526712963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45950.29526712963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45950.29526712963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45950.29526712963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45950.29526712963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45950.29526712963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45950.29526712963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45950.29526712963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45950.29526712963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45950.29526712963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45950.29526712963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45950.29526712963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45950.29526712963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45950.29526712963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45950.29526712963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45950.29526712963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45950.29526712963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45950.29526712963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45950.29526712963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45950.29526712963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45950.29526712963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45950.29526712963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45950.29526712963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45950.29526712963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45950.29526712963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45950.29526712963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45950.29526712963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45950.29526712963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45950.29526712963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45950.29526712963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45950.29526712963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45950.29526712963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45950.29526712963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45950.29526712963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45950.29526712963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45950.29526712963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45950.29526712963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45950.29526712963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45950.29526712963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45950.29526712963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45950.29526712963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45950.29526712963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45950.29526712963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45950.29526712963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45950.29526712963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45950.29526712963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45950.29526712963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45950.29526712963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45950.29526712963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45950.29526712963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45950.29526712963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45950.29526712963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45950.29526712963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45950.29526712963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45950.29526712963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45950.29526712963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45950.29526712963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45950.29526712963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45950.29526712963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45950.29526712963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45950.29526712963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45950.29526712963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45950.29526712963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45950.29526712963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45950.29526712963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45950.29526712963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45950.29526712963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45950.29526712963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45950.29526712963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45950.29526712963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45950.29526712963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45950.29526712963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45950.29526712963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45950.29526712963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45950.29526712963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45950.29526712963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45950.29526712963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45950.29526712963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45950.29526712963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45950.29526712963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45950.29526712963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45950.29526712963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45950.29526712963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45950.29526712963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45950.29526712963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45950.29526712963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45950.29526712963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45950.29526712963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45950.29526712963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45950.29526712963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45950.29526712963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45950.29526712963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45950.29526712963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45950.29526712963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45950.29526712963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45950.29526712963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45950.29526712963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45950.29526712963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45950.29526712963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45950.29526712963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45950.29526712963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45950.29526712963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45950.29526712963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45950.29526712963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45950.29526712963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45950.29526712963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45950.29526712963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45950.29526712963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45950.29526712963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45950.29526712963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45950.29526712963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45950.29526712963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45950.29526712963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45950.29526712963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45950.29526712963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45950.29526712963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45950.29526712963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45950.29526712963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45950.29526712963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45950.29526712963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45950.29526712963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45950.29526712963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45950.29526712963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45950.29526712963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45950.29526712963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45950.29526712963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45950.29526712963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45950.29526712963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45950.29526712963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45950.29526712963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45950.29526712963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45950.29526712963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45950.29526712963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45950.29526712963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45950.29526712963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45950.29526712963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45950.29526712963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45950.29526712963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45950.29526712963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45950.29526712963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45950.29526712963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45950.29526712963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45950.29526712963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45950.29526712963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45950.29526712963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45950.29526712963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45950.29526712963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45950.29526712963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45950.29526712963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45950.29526712963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45950.29526712963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45950.29526712963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45950.29526712963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45950.29526712963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45950.29526712963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45950.29526712963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45950.29526712963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45950.29526712963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45950.29526712963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45950.29526712963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45950.29526712963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45950.29526712963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45950.29526712963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45950.29526712963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45950.29526712963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45950.29526712963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45950.29526712963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45950.29526712963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45950.29526712963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45950.29526712963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45950.29526712963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45950.29526712963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45950.29526712963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45950.29526712963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45950.29526712963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45950.29526712963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45950.29526712963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45950.29526712963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45950.29526712963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45950.29526712963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45950.29526712963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45950.29526712963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45950.29526712963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45950.29526712963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45950.29526712963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45950.29526712963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45950.29526712963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45950.29526712963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45950.29526712963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45950.29526712963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45950.29526712963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45950.29526712963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45950.29526712963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45950.29526712963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45950.29526712963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45950.29526712963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45950.29526712963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45950.29526712963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45950.29526712963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45950.29526712963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45950.29526712963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45950.29526712963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45950.29526712963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45950.29526712963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45950.29526712963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45950.29526712963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45950.29526712963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45950.29526712963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45950.29526712963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45950.29526712963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45950.29526712963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45950.29526712963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45950.29526712963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45950.29526712963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45950.29526712963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45950.29526712963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45950.29526712963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45950.29526712963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45950.29526712963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45950.29526712963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45950.29526712963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45950.29526712963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45950.29526712963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45950.29526712963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45950.29526712963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45950.29526712963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45950.29526712963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45950.29526712963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45950.29526712963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45950.29526712963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45950.29526712963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45950.29526712963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45950.29526712963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45950.29526712963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45950.29526712963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45950.29526712963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45950.29526712963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45950.29526712963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45950.29526712963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45950.29526712963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45950.29526712963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45950.29526712963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45950.29526712963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45950.29526712963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45950.29526712963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45950.29526712963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45950.29526712963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45950.29526712963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45950.29526712963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45950.29526712963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45950.29526712963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45950.29526712963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45950.29526712963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45950.29526712963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45950.29526712963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45950.29526712963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45950.29526712963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45950.29526712963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45950.29526712963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45950.29526712963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45950.29526712963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45950.29526712963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45950.29526712963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45950.29526712963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45950.29526712963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45950.29526712963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45950.29526712963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45950.29526712963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45950.29526712963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45950.29526712963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45950.29526712963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45950.29526712963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45950.29526712963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45950.29526712963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45950.29526712963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45950.29526712963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45950.29526712963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45950.29526712963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45950.29526712963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45950.29526712963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45950.29526712963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45950.29526712963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45950.29526712963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45950.29526712963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45950.29526712963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45950.29526712963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45950.29526712963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45950.29526712963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45950.29526712963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45950.29526712963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45950.29526712963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45950.29526712963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45950.29526712963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45950.29526712963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45950.29526712963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45950.29526712963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45950.29526712963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45950.29526712963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45950.29526712963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45950.29526712963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45950.29526712963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45950.29526712963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45950.29526712963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45950.29526712963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45950.29526712963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45950.29526712963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45950.29526712963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45950.29526712963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45950.29526712963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45950.29526712963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45950.29526712963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45950.29526712963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45950.29526712963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45950.29526712963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45950.29526712963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45950.29526712963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45950.29526712963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45950.29526712963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45950.29526712963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45950.29526712963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45950.29526712963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45950.29526712963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45950.29526712963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45950.29526712963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45950.29526712963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45950.29526712963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45950.29526712963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45950.29526712963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45950.29526712963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45950.29526712963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45950.29526712963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45950.29526712963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45950.29526712963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45950.29526712963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45950.29526712963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45950.29526712963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45950.29526712963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45950.29526712963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45950.29526712963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45950.29526712963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45950.29526712963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45950.29526712963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45950.29526712963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45950.29526712963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45950.29526712963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45950.29526712963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45950.29526712963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45950.29526712963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45950.29526712963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45950.29526712963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45950.29526712963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45950.29526712963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45950.29526712963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45950.29526712963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45950.29526712963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45950.29526712963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45950.29526712963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45950.29526712963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45950.29526712963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45950.29526712963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45950.29526712963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45950.29526712963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45950.29526712963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45950.29526712963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45950.29526712963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45950.29526712963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45950.29526712963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45950.29526712963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45950.29526712963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45950.29526712963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45950.29526712963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45950.29526712963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45950.29526712963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45950.29526712963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45950.29526712963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45950.29526712963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45950.29526712963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45950.29526712963</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45950.29526712963</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45950.29526712963</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45950.29526712963</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45950.29526712963</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45950.29526712963</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45950.29526712963</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45950.29526712963</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45950.29526712963</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45950.29526712963</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45950.29526712963</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45950.29526712963</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39074</v>
      </c>
      <c r="B2" s="105" t="str">
        <f>IFERROR(VLOOKUP(D2,DB!A:K,11,0),"")</f>
        <v>R6</v>
      </c>
      <c r="C2" s="107">
        <v>7</v>
      </c>
      <c r="D2" s="105" t="s">
        <v>37346</v>
      </c>
      <c r="E2" s="108" t="s">
        <v>39049</v>
      </c>
      <c r="F2" s="109">
        <v>45950.272222222222</v>
      </c>
      <c r="G2" s="78">
        <f ca="1">IFERROR(NOW()-F2,"-")</f>
        <v>2.3044907407893334E-2</v>
      </c>
      <c r="H2" s="109">
        <v>45950.273738425924</v>
      </c>
      <c r="I2" s="105" t="str">
        <f>IFERROR(VLOOKUP(D2,DB!A:F,6,0),"")</f>
        <v>SCECO+STB</v>
      </c>
      <c r="J2" s="104" t="str">
        <f>IFERROR(VLOOKUP(D2,DB!A:G,7,0),"")</f>
        <v>Vandalized</v>
      </c>
      <c r="K2" s="110" t="s">
        <v>39075</v>
      </c>
      <c r="L2" s="111" t="str">
        <f>IFERROR(VLOOKUP(D2,DB!A:I,9,0),"")</f>
        <v>Latis</v>
      </c>
    </row>
    <row r="3" spans="1:16383" ht="31.5" customHeight="1">
      <c r="A3" s="106" t="s">
        <v>39076</v>
      </c>
      <c r="B3" s="105" t="str">
        <f>IFERROR(VLOOKUP(D3,DB!A:K,11,0),"")</f>
        <v>R6</v>
      </c>
      <c r="C3" s="107">
        <v>2</v>
      </c>
      <c r="D3" s="105" t="s">
        <v>37505</v>
      </c>
      <c r="E3" s="108" t="s">
        <v>38964</v>
      </c>
      <c r="F3" s="109"/>
      <c r="G3" s="78">
        <f ca="1">IFERROR(NOW()-F3,"-")</f>
        <v>45950.29526712963</v>
      </c>
      <c r="H3" s="109"/>
      <c r="I3" s="105" t="str">
        <f>IFERROR(VLOOKUP(D3,DB!A:F,6,0),"")</f>
        <v>SCECO</v>
      </c>
      <c r="J3" s="104" t="str">
        <f>IFERROR(VLOOKUP(D3,DB!A:G,7,0),"")</f>
        <v>Good</v>
      </c>
      <c r="K3" s="110" t="s">
        <v>39077</v>
      </c>
      <c r="L3" s="111" t="str">
        <f>IFERROR(VLOOKUP(D3,DB!A:I,9,0),"")</f>
        <v>Latis</v>
      </c>
    </row>
    <row r="4" spans="1:16383" ht="31.5" customHeight="1">
      <c r="A4" s="106" t="s">
        <v>39078</v>
      </c>
      <c r="B4" s="105" t="str">
        <f>IFERROR(VLOOKUP(D4,DB!A:K,11,0),"")</f>
        <v>R6</v>
      </c>
      <c r="C4" s="107">
        <v>1</v>
      </c>
      <c r="D4" s="105" t="s">
        <v>32429</v>
      </c>
      <c r="E4" s="108" t="s">
        <v>38964</v>
      </c>
      <c r="F4" s="109">
        <v>45950.274768518517</v>
      </c>
      <c r="G4" s="78">
        <f ca="1">IFERROR(NOW()-F4,"-")</f>
        <v>2.0498611112998333E-2</v>
      </c>
      <c r="H4" s="109">
        <v>45950.274675925924</v>
      </c>
      <c r="I4" s="105" t="str">
        <f>IFERROR(VLOOKUP(D4,DB!A:F,6,0),"")</f>
        <v>SCECO</v>
      </c>
      <c r="J4" s="104" t="str">
        <f>IFERROR(VLOOKUP(D4,DB!A:G,7,0),"")</f>
        <v>Dead+No BB Design</v>
      </c>
      <c r="K4" s="110"/>
      <c r="L4" s="111" t="str">
        <f>IFERROR(VLOOKUP(D4,DB!A:I,9,0),"")</f>
        <v>Latis</v>
      </c>
    </row>
    <row r="5" spans="1:16383" ht="31.5" customHeight="1">
      <c r="A5" s="106"/>
      <c r="B5" s="105" t="str">
        <f>IFERROR(VLOOKUP(D5,DB!A:K,11,0),"")</f>
        <v/>
      </c>
      <c r="C5" s="107"/>
      <c r="D5" s="105"/>
      <c r="E5" s="108"/>
      <c r="F5" s="109"/>
      <c r="G5" s="78">
        <f ca="1">IFERROR(NOW()-F5,"-")</f>
        <v>45950.29526712963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45950.29526712963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45950.29526712963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45950.29526712963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45950.29526712963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45950.29526712963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45950.29526712963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45950.29526712963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45950.29526712963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45950.29526712963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45950.29526712963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45950.29526712963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45950.29526712963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45950.29526712963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45950.29526712963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45950.29526712963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45950.29526712963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45950.29526712963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45950.29526712963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45950.29526712963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45950.29526712963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45950.29526712963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45950.29526712963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45950.29526712963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45950.29526712963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45950.29526712963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45950.29526712963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45950.29526712963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45950.29526712963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45950.29526712963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45950.29526712963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45950.29526712963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45950.29526712963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45950.29526712963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45950.29526712963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45950.29526712963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45950.29526712963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45950.29526712963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45950.29526712963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45950.29526712963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45950.29526712963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45950.29526712963</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