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84" documentId="13_ncr:1_{F6CB121F-512D-4AA6-A0C1-0FB36C537598}" xr6:coauthVersionLast="47" xr6:coauthVersionMax="47" xr10:uidLastSave="{8219F16E-7FA4-4469-AFF4-A090E82FC12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<sst xmlns="http://schemas.openxmlformats.org/spreadsheetml/2006/main" count="178596" uniqueCount="39082">
  <si>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</si>
  <si>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</si>
  <si>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</si>
  <si>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</si>
  <si>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</si>
  <si>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</si>
  <si>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</si>
  <si>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</si>
  <si>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</si>
  <si>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</si>
  <si>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</si>
  <si>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</si>
  <si>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</si>
  <si>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</si>
  <si>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</si>
  <si>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</si>
  <si>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</si>
  <si>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</si>
  <si>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</si>
  <si>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</si>
  <si>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</si>
  <si>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</si>
  <si>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</si>
  <si>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</si>
  <si>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</si>
  <si>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</si>
  <si>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</si>
  <si>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</si>
  <si>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</si>
  <si>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</si>
  <si>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</si>
  <si>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</si>
  <si>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</si>
  <si>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</si>
  <si>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</si>
  <si>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</si>
  <si>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</si>
  <si>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</si>
  <si>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</si>
  <si>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</si>
  <si>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</si>
  <si>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</si>
  <si>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</si>
  <si>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</si>
  <si>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</si>
  <si>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</si>
  <si>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</si>
  <si>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</si>
  <si>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</si>
  <si>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</si>
  <si>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</si>
  <si>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</si>
  <si>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</si>
  <si>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</si>
  <si>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</si>
  <si>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</si>
  <si>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</si>
  <si>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</si>
  <si>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</si>
  <si>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</si>
  <si>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</si>
  <si>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</si>
  <si>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</si>
  <si>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</si>
  <si>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</si>
  <si>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</si>
  <si>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</si>
  <si>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</si>
  <si>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</si>
  <si>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</si>
  <si>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</si>
  <si>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</si>
  <si>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</si>
  <si>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</si>
  <si>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</si>
  <si>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</si>
  <si>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</si>
  <si>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</si>
  <si>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</si>
  <si>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</si>
  <si>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</si>
  <si>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</si>
  <si>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</si>
  <si>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</si>
  <si>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</si>
  <si>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</si>
  <si>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</si>
  <si>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</si>
  <si>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</si>
  <si>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</si>
  <si>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</si>
  <si>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</si>
  <si>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</si>
  <si>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</si>
  <si>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</si>
  <si>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</si>
  <si>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</si>
  <si>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</si>
  <si>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</si>
  <si>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</si>
  <si>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</si>
  <si>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</si>
  <si>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</si>
  <si>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</si>
  <si>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</si>
  <si>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</si>
  <si>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</si>
  <si>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</si>
  <si>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</si>
  <si>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</si>
  <si>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</si>
  <si>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</si>
  <si>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</si>
  <si>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</si>
  <si>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</si>
  <si>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</si>
  <si>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</si>
  <si>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</si>
  <si>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</si>
  <si>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</si>
  <si>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</si>
  <si>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</si>
  <si>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</si>
  <si>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</si>
  <si>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</si>
  <si>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</si>
  <si>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</si>
  <si>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</si>
  <si>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</si>
  <si>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</si>
  <si>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</si>
  <si>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</si>
  <si>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</si>
  <si>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</si>
  <si>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</si>
  <si>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</si>
  <si>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</si>
  <si>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</si>
  <si>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</si>
  <si>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</si>
  <si>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</si>
  <si>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</si>
  <si>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</si>
  <si>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</si>
  <si>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</si>
  <si>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</si>
  <si>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</si>
  <si>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</si>
  <si>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</si>
  <si>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</si>
  <si>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</si>
  <si>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</si>
  <si>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</si>
  <si>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</si>
  <si>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</si>
  <si>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</si>
  <si>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</si>
  <si>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</si>
  <si>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</si>
  <si>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</si>
  <si>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</si>
  <si>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</si>
  <si>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</si>
  <si>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</si>
  <si>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</si>
  <si>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</si>
  <si>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</si>
  <si>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</si>
  <si>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</si>
  <si>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</si>
  <si>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</si>
  <si>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</si>
  <si>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</si>
  <si>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</si>
  <si>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</si>
  <si>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</si>
  <si>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</si>
  <si>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</si>
  <si>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</si>
  <si>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</si>
  <si>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</si>
  <si>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</si>
  <si>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</si>
  <si>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</si>
  <si>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</si>
  <si>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</si>
  <si>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</si>
  <si>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</si>
  <si>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</si>
  <si>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</si>
  <si>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</si>
  <si>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</si>
  <si>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</si>
  <si>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</si>
  <si>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</si>
  <si>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</si>
  <si>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</si>
  <si>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</si>
  <si>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</si>
  <si>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</si>
  <si>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</si>
  <si>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</si>
  <si>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</si>
  <si>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</si>
  <si>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</si>
  <si>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</si>
  <si>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</si>
  <si>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</si>
  <si>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</si>
  <si>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</si>
  <si>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</si>
  <si>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</si>
  <si>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</si>
  <si>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</si>
  <si>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</si>
  <si>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</si>
  <si>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</si>
  <si>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</si>
  <si>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</si>
  <si>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</si>
  <si>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</si>
  <si>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</si>
  <si>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</si>
  <si>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</si>
  <si>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</si>
  <si>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</si>
  <si>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</si>
  <si>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</si>
  <si>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</si>
  <si>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</si>
  <si>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</si>
  <si>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</si>
  <si>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</si>
  <si>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</si>
  <si>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</si>
  <si>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</si>
  <si>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</si>
  <si>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</si>
  <si>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</si>
  <si>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</si>
  <si>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</si>
  <si>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</si>
  <si>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</si>
  <si>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</si>
  <si>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</si>
  <si>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</si>
  <si>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</si>
  <si>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</si>
  <si>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</si>
  <si>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</si>
  <si>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</si>
  <si>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</si>
  <si>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</si>
  <si>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</si>
  <si>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</si>
  <si>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</si>
  <si>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</si>
  <si>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</si>
  <si>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</si>
  <si>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</si>
  <si>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</si>
  <si>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</si>
  <si>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</si>
  <si>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</si>
  <si>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</si>
  <si>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</si>
  <si>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</si>
  <si>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</si>
  <si>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</si>
  <si>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</si>
  <si>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</si>
  <si>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</si>
  <si>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</si>
  <si>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</si>
  <si>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</si>
  <si>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</si>
  <si>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</si>
  <si>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</si>
  <si>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</si>
  <si>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</si>
  <si>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</si>
  <si>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</si>
  <si>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</si>
  <si>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</si>
  <si>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</si>
  <si>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</si>
  <si>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</si>
  <si>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</si>
  <si>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</si>
  <si>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</si>
  <si>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</si>
  <si>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</si>
  <si>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</si>
  <si>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</si>
  <si>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</si>
  <si>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</si>
  <si>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</si>
  <si>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</si>
  <si>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</si>
  <si>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</si>
  <si>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</si>
  <si>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</si>
  <si>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</si>
  <si>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</si>
  <si>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</si>
  <si>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</si>
  <si>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</si>
  <si>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</si>
  <si>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</si>
  <si>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</si>
  <si>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</si>
  <si>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</si>
  <si>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</si>
  <si>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</si>
  <si>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</si>
  <si>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</si>
  <si>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</si>
  <si>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</si>
  <si>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</si>
  <si>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</si>
  <si>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</si>
  <si>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</si>
  <si>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</si>
  <si>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</si>
  <si>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</si>
  <si>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</si>
  <si>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</si>
  <si>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</si>
  <si>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</si>
  <si>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</si>
  <si>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</si>
  <si>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</si>
  <si>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</si>
  <si>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</si>
  <si>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</si>
  <si>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</si>
  <si>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</si>
  <si>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</si>
  <si>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</si>
  <si>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</si>
  <si>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</si>
  <si>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</si>
  <si>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</si>
  <si>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</si>
  <si>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</si>
  <si>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</si>
  <si>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</si>
  <si>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</si>
  <si>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</si>
  <si>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</si>
  <si>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</si>
  <si>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</si>
  <si>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</si>
  <si>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</si>
  <si>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</si>
  <si>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</si>
  <si>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</si>
  <si>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</si>
  <si>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</si>
  <si>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</si>
  <si>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</si>
  <si>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</si>
  <si>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</si>
  <si>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</si>
  <si>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</si>
  <si>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</si>
  <si>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</si>
  <si>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</si>
  <si>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</si>
  <si>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</si>
  <si>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</si>
  <si>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</si>
  <si>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</si>
  <si>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</si>
  <si>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</si>
  <si>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</si>
  <si>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</si>
  <si>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</si>
  <si>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</si>
  <si>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</si>
  <si>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</si>
  <si>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</si>
  <si>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</si>
  <si>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</si>
  <si>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</si>
  <si>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</si>
  <si>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</si>
  <si>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</si>
  <si>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</si>
  <si>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</si>
  <si>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</si>
  <si>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</si>
  <si>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</si>
  <si>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</si>
  <si>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</si>
  <si>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</si>
  <si>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</si>
  <si>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</si>
  <si>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</si>
  <si>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</si>
  <si>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</si>
  <si>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</si>
  <si>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</si>
  <si>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</si>
  <si>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</si>
  <si>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</si>
  <si>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</si>
  <si>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</si>
  <si>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</si>
  <si>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</si>
  <si>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</si>
  <si>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</si>
  <si>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</si>
  <si>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</si>
  <si>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</si>
  <si>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</si>
  <si>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</si>
  <si>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</si>
  <si>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</si>
  <si>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</si>
  <si>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</si>
  <si>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</si>
  <si>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</si>
  <si>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</si>
  <si>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</si>
  <si>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</si>
  <si>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</si>
  <si>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</si>
  <si>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</si>
  <si>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</si>
  <si>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</si>
  <si>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</si>
  <si>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</si>
  <si>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</si>
  <si>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</si>
  <si>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</si>
  <si>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</si>
  <si>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</si>
  <si>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</si>
  <si>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</si>
  <si>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</si>
  <si>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</si>
  <si>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</si>
  <si>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</si>
  <si>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</si>
  <si>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</si>
  <si>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</si>
  <si>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</si>
  <si>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</si>
  <si>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</si>
  <si>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</si>
  <si>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</si>
  <si>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</si>
  <si>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</si>
  <si>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</si>
  <si>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</si>
  <si>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</si>
  <si>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</si>
  <si>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</si>
  <si>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</si>
  <si>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</si>
  <si>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</si>
  <si>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</si>
  <si>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</si>
  <si>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</si>
  <si>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</si>
  <si>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</si>
  <si>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</si>
  <si>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</si>
  <si>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</si>
  <si>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</si>
  <si>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</si>
  <si>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</si>
  <si>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</si>
  <si>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</si>
  <si>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</si>
  <si>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</si>
  <si>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</si>
  <si>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</si>
  <si>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</si>
  <si>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</si>
  <si>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</si>
  <si>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</si>
  <si>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</si>
  <si>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</si>
  <si>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</si>
  <si>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</si>
  <si>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</si>
  <si>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</si>
  <si>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</si>
  <si>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</si>
  <si>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</si>
  <si>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</si>
  <si>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</si>
  <si>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</si>
  <si>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</si>
  <si>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</si>
  <si>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</si>
  <si>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</si>
  <si>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</si>
  <si>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</si>
  <si>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</si>
  <si>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</si>
  <si>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</si>
  <si>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</si>
  <si>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</si>
  <si>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</si>
  <si>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</si>
  <si>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</si>
  <si>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</si>
  <si>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</si>
  <si>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</si>
  <si>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</si>
  <si>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</si>
  <si>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</si>
  <si>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</si>
  <si>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</si>
  <si>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</si>
  <si>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</si>
  <si>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</si>
  <si>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</si>
  <si>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</si>
  <si>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</si>
  <si>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</si>
  <si>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</si>
  <si>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</si>
  <si>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</si>
  <si>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</si>
  <si>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</si>
  <si>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</si>
  <si>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</si>
  <si>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</si>
  <si>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</si>
  <si>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</si>
  <si>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</si>
  <si>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</si>
  <si>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</si>
  <si>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</si>
  <si>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</si>
  <si>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</si>
  <si>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</si>
  <si>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</si>
  <si>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</si>
  <si>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</si>
  <si>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</si>
  <si>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</si>
  <si>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</si>
  <si>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</si>
  <si>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</si>
  <si>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</si>
  <si>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</si>
  <si>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</si>
  <si>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</si>
  <si>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</si>
  <si>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</si>
  <si>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</si>
  <si>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</si>
  <si>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</si>
  <si>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</si>
  <si>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</si>
  <si>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</si>
  <si>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</si>
  <si>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</si>
  <si>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</si>
  <si>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</si>
  <si>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</si>
  <si>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</si>
  <si>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</si>
  <si>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</si>
  <si>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</si>
  <si>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</si>
  <si>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</si>
  <si>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</si>
  <si>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</si>
  <si>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</si>
  <si>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</si>
  <si>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</si>
  <si>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</si>
  <si>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</si>
  <si>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</si>
  <si>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</si>
  <si>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</si>
  <si>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</si>
  <si>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</si>
  <si>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</si>
  <si>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</si>
  <si>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</si>
  <si>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</si>
  <si>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</si>
  <si>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</si>
  <si>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</si>
  <si>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</si>
  <si>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</si>
  <si>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</si>
  <si>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</si>
  <si>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</si>
  <si>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</si>
  <si>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</si>
  <si>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</si>
  <si>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</si>
  <si>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</si>
  <si>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</si>
  <si>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</si>
  <si>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</si>
  <si>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</si>
  <si>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</si>
  <si>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</si>
  <si>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</si>
  <si>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</si>
  <si>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</si>
  <si>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</si>
  <si>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</si>
  <si>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</si>
  <si>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</si>
  <si>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</si>
  <si>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</si>
  <si>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</si>
  <si>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</si>
  <si>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</si>
  <si>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</si>
  <si>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</si>
  <si>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</si>
  <si>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</si>
  <si>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</si>
  <si>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</si>
  <si>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</si>
  <si>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</si>
  <si>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</si>
  <si>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</si>
  <si>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</si>
  <si>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</si>
  <si>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</si>
  <si>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</si>
  <si>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</si>
  <si>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</si>
  <si>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</si>
  <si>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</si>
  <si>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</si>
  <si>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</si>
  <si>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</si>
  <si>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</si>
  <si>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</si>
  <si>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</si>
  <si>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</si>
  <si>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</si>
  <si>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</si>
  <si>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</si>
  <si>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</si>
  <si>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</si>
  <si>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</si>
  <si>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</si>
  <si>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</si>
  <si>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</si>
  <si>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</si>
  <si>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</si>
  <si>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</si>
  <si>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</si>
  <si>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</si>
  <si>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</si>
  <si>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</si>
  <si>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</si>
  <si>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</si>
  <si>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</si>
  <si>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</si>
  <si>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</si>
  <si>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</si>
  <si>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</si>
  <si>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</si>
  <si>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</si>
  <si>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</si>
  <si>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</si>
  <si>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</si>
  <si>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</si>
  <si>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</si>
  <si>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</si>
  <si>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</si>
  <si>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</si>
  <si>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</si>
  <si>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</si>
  <si>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</si>
  <si>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</si>
  <si>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</si>
  <si>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</si>
  <si>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</si>
  <si>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</si>
  <si>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</si>
  <si>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</si>
  <si>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</si>
  <si>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</si>
  <si>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</si>
  <si>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</si>
  <si>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</si>
  <si>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</si>
  <si>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</si>
  <si>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</si>
  <si>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</si>
  <si>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</si>
  <si>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</si>
  <si>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</si>
  <si>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</si>
  <si>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</si>
  <si>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</si>
  <si>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</si>
  <si>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</si>
  <si>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</si>
  <si>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</si>
  <si>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</si>
  <si>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</si>
  <si>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</si>
  <si>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</si>
  <si>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</si>
  <si>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</si>
  <si>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</si>
  <si>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</si>
  <si>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</si>
  <si>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</si>
  <si>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</si>
  <si>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</si>
  <si>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</si>
  <si>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</si>
  <si>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</si>
  <si>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</si>
  <si>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</si>
  <si>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</si>
  <si>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</si>
  <si>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</si>
  <si>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</si>
  <si>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</si>
  <si>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</si>
  <si>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</si>
  <si>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</si>
  <si>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</si>
  <si>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</si>
  <si>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</si>
  <si>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</si>
  <si>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</si>
  <si>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</si>
  <si>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</si>
  <si>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</si>
  <si>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</si>
  <si>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</si>
  <si>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</si>
  <si>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</si>
  <si>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</si>
  <si>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</si>
  <si>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</si>
  <si>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</si>
  <si>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</si>
  <si>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</si>
  <si>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</si>
  <si>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</si>
  <si>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</si>
  <si>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</si>
  <si>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</si>
  <si>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</si>
  <si>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</si>
  <si>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</si>
  <si>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</si>
  <si>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</si>
  <si>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</si>
  <si>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</si>
  <si>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</si>
  <si>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</si>
  <si>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</si>
  <si>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</si>
  <si>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</si>
  <si>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</si>
  <si>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</si>
  <si>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</si>
  <si>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</si>
  <si>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</si>
  <si>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</si>
  <si>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</si>
  <si>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</si>
  <si>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</si>
  <si>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</si>
  <si>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</si>
  <si>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</si>
  <si>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</si>
  <si>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</si>
  <si>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</si>
  <si>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</si>
  <si>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</si>
  <si>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</si>
  <si>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</si>
  <si>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</si>
  <si>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</si>
  <si>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</si>
  <si>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</si>
  <si>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</si>
  <si>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</si>
  <si>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</si>
  <si>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</si>
  <si>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</si>
  <si>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</si>
  <si>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</si>
  <si>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</si>
  <si>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</si>
  <si>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</si>
  <si>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</si>
  <si>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</si>
  <si>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</si>
  <si>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</si>
  <si>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</si>
  <si>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</si>
  <si>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</si>
  <si>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</si>
  <si>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</si>
  <si>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</si>
  <si>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</si>
  <si>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</si>
  <si>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</si>
  <si>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</si>
  <si>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</si>
  <si>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</si>
  <si>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</si>
  <si>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</si>
  <si>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</si>
  <si>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</si>
  <si>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</si>
  <si>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</si>
  <si>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</si>
  <si>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</si>
  <si>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</si>
  <si>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</si>
  <si>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</si>
  <si>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</si>
  <si>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</si>
  <si>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</si>
  <si>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</si>
  <si>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</si>
  <si>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</si>
  <si>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</si>
  <si>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</si>
  <si>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</si>
  <si>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</si>
  <si>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</si>
  <si>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</si>
  <si>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</si>
  <si>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</si>
  <si>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</si>
  <si>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</si>
  <si>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</si>
  <si>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</si>
  <si>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</si>
  <si>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</si>
  <si>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</si>
  <si>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</si>
  <si>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</si>
  <si>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</si>
  <si>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</si>
  <si>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</si>
  <si>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</si>
  <si>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</si>
  <si>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</si>
  <si>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</si>
  <si>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</si>
  <si>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</si>
  <si>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</si>
  <si>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</si>
  <si>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</si>
  <si>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</si>
  <si>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</si>
  <si>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</si>
  <si>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</si>
  <si>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</si>
  <si>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</si>
  <si>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</si>
  <si>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</si>
  <si>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</si>
  <si>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</si>
  <si>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</si>
  <si>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</si>
  <si>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</si>
  <si>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</si>
  <si>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</si>
  <si>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</si>
  <si>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</si>
  <si>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</si>
  <si>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</si>
  <si>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</si>
  <si>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</si>
  <si>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</si>
  <si>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</si>
  <si>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</si>
  <si>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</si>
  <si>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</si>
  <si>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</si>
  <si>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</si>
  <si>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</si>
  <si>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</si>
  <si>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</si>
  <si>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</si>
  <si>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</si>
  <si>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</si>
  <si>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</si>
  <si>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</si>
  <si>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</si>
  <si>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</si>
  <si>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</si>
  <si>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</si>
  <si>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</si>
  <si>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</si>
  <si>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</si>
  <si>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</si>
  <si>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</si>
  <si>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</si>
  <si>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</si>
  <si>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</si>
  <si>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</si>
  <si>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</si>
  <si>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</si>
  <si>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</si>
  <si>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</si>
  <si>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</si>
  <si>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</si>
  <si>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</si>
  <si>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</si>
  <si>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</si>
  <si>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</si>
  <si>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</si>
  <si>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</si>
  <si>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</si>
  <si>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</si>
  <si>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</si>
  <si>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</si>
  <si>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</si>
  <si>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</si>
  <si>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</si>
  <si>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</si>
  <si>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</si>
  <si>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</si>
  <si>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</si>
  <si>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</si>
  <si>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</si>
  <si>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</si>
  <si>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</si>
  <si>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</si>
  <si>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</si>
  <si>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</si>
  <si>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</si>
  <si>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</si>
  <si>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</si>
  <si>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</si>
  <si>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</si>
  <si>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</si>
  <si>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</si>
  <si>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</si>
  <si>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</si>
  <si>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</si>
  <si>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</si>
  <si>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</si>
  <si>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</si>
  <si>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</si>
  <si>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</si>
  <si>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</si>
  <si>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</si>
  <si>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</si>
  <si>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</si>
  <si>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</si>
  <si>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</si>
  <si>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</si>
  <si>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</si>
  <si>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</si>
  <si>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</si>
  <si>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</si>
  <si>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</si>
  <si>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</si>
  <si>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</si>
  <si>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</si>
  <si>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</si>
  <si>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</si>
  <si>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</si>
  <si>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</si>
  <si>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</si>
  <si>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</si>
  <si>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</si>
  <si>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</si>
  <si>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</si>
  <si>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</si>
  <si>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</si>
  <si>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</si>
  <si>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</si>
  <si>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</si>
  <si>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</si>
  <si>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</si>
  <si>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</si>
  <si>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</si>
  <si>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</si>
  <si>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</si>
  <si>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</si>
  <si>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</si>
  <si>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</si>
  <si>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</si>
  <si>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</si>
  <si>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</si>
  <si>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</si>
  <si>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</si>
  <si>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</si>
  <si>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</si>
  <si>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</si>
  <si>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</si>
  <si>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</si>
  <si>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</si>
  <si>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</si>
  <si>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</si>
  <si>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</si>
  <si>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</si>
  <si>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</si>
  <si>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</si>
  <si>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</si>
  <si>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</si>
  <si>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</si>
  <si>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</si>
  <si>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</si>
  <si>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</si>
  <si>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</si>
  <si>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</si>
  <si>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</si>
  <si>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</si>
  <si>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</si>
  <si>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</si>
  <si>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</si>
  <si>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</si>
  <si>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</si>
  <si>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</si>
  <si>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</si>
  <si>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</si>
  <si>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</si>
  <si>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</si>
  <si>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</si>
  <si>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</si>
  <si>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</si>
  <si>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</si>
  <si>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</si>
  <si>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</si>
  <si>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</si>
  <si>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</si>
  <si>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</si>
  <si>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</si>
  <si>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</si>
  <si>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</si>
  <si>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</si>
  <si>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</si>
  <si>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</si>
  <si>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</si>
  <si>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</si>
  <si>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</si>
  <si>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</si>
  <si>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</si>
  <si>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</si>
  <si>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</si>
  <si>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</si>
  <si>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</si>
  <si>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</si>
  <si>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</si>
  <si>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</si>
  <si>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</si>
  <si>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</si>
  <si>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</si>
  <si>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</si>
  <si>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</si>
  <si>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</si>
  <si>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</si>
  <si>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</si>
  <si>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</si>
  <si>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</si>
  <si>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</si>
  <si>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</si>
  <si>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</si>
  <si>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</si>
  <si>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</si>
  <si>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</si>
  <si>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</si>
  <si>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</si>
  <si>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</si>
  <si>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</si>
  <si>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</si>
  <si>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</si>
  <si>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</si>
  <si>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</si>
  <si>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</si>
  <si>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</si>
  <si>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</si>
  <si>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</si>
  <si>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</si>
  <si>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</si>
  <si>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</si>
  <si>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</si>
  <si>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</si>
  <si>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</si>
  <si>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</si>
  <si>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</si>
  <si>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</si>
  <si>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</si>
  <si>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</si>
  <si>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</si>
  <si>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</si>
  <si>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</si>
  <si>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</si>
  <si>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</si>
  <si>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</si>
  <si>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</si>
  <si>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</si>
  <si>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</si>
  <si>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</si>
  <si>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</si>
  <si>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</si>
  <si>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</si>
  <si>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</si>
  <si>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</si>
  <si>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</si>
  <si>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</si>
  <si>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</si>
  <si>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</si>
  <si>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</si>
  <si>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</si>
  <si>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</si>
  <si>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</si>
  <si>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</si>
  <si>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</si>
  <si>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</si>
  <si>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</si>
  <si>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</si>
  <si>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</si>
  <si>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</si>
  <si>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</si>
  <si>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</si>
  <si>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</si>
  <si>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</si>
  <si>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</si>
  <si>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</si>
  <si>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</si>
  <si>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</si>
  <si>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</si>
  <si>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</si>
  <si>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</si>
  <si>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</si>
  <si>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</si>
  <si>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</si>
  <si>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</si>
  <si>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</si>
  <si>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</si>
  <si>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</si>
  <si>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</si>
  <si>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</si>
  <si>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</si>
  <si>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</si>
  <si>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</si>
  <si>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</si>
  <si>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</si>
  <si>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</si>
  <si>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</si>
  <si>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</si>
  <si>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</si>
  <si>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</si>
  <si>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</si>
  <si>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</si>
  <si>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</si>
  <si>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</si>
  <si>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</si>
  <si>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</si>
  <si>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</si>
  <si>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</si>
  <si>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</si>
  <si>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</si>
  <si>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</si>
  <si>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</si>
  <si>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</si>
  <si>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</si>
  <si>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</si>
  <si>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</si>
  <si>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</si>
  <si>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</si>
  <si>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</si>
  <si>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</si>
  <si>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</si>
  <si>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</si>
  <si>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</si>
  <si>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</si>
  <si>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</si>
  <si>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</si>
  <si>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</si>
  <si>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</si>
  <si>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</si>
  <si>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</si>
  <si>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</si>
  <si>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</si>
  <si>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</si>
  <si>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</si>
  <si>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</si>
  <si>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</si>
  <si>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</si>
  <si>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</si>
  <si>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</si>
  <si>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</si>
  <si>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</si>
  <si>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</si>
  <si>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</si>
  <si>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</si>
  <si>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</si>
  <si>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</si>
  <si>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</si>
  <si>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</si>
  <si>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</si>
  <si>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</si>
  <si>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</si>
  <si>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</si>
  <si>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</si>
  <si>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</si>
  <si>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</si>
  <si>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</si>
  <si>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</si>
  <si>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</si>
  <si>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</si>
  <si>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</si>
  <si>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</si>
  <si>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</si>
  <si>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</si>
  <si>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</si>
  <si>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</si>
  <si>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</si>
  <si>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</si>
  <si>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</si>
  <si>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</si>
  <si>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</si>
  <si>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</si>
  <si>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</si>
  <si>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</si>
  <si>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</si>
  <si>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</si>
  <si>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</si>
  <si>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</si>
  <si>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</si>
  <si>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</si>
  <si>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</si>
  <si>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</si>
  <si>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</si>
  <si>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</si>
  <si>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</si>
  <si>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</si>
  <si>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</si>
  <si>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</si>
  <si>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</si>
  <si>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</si>
  <si>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</si>
  <si>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</si>
  <si>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</si>
  <si>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</si>
  <si>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</si>
  <si>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</si>
  <si>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</si>
  <si>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</si>
  <si>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</si>
  <si>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</si>
  <si>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</si>
  <si>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</si>
  <si>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</si>
  <si>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</si>
  <si>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</si>
  <si>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</si>
  <si>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</si>
  <si>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</si>
  <si>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</si>
  <si>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</si>
  <si>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</si>
  <si>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</si>
  <si>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</si>
  <si>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</si>
  <si>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</si>
  <si>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</si>
  <si>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</si>
  <si>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</si>
  <si>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</si>
  <si>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</si>
  <si>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</si>
  <si>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</si>
  <si>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</si>
  <si>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</si>
  <si>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</si>
  <si>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</si>
  <si>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</si>
  <si>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</si>
  <si>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</si>
  <si>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</si>
  <si>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</si>
  <si>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</si>
  <si>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</si>
  <si>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</si>
  <si>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</si>
  <si>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</si>
  <si>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</si>
  <si>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</si>
  <si>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</si>
  <si>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</si>
  <si>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</si>
  <si>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</si>
  <si>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</si>
  <si>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</si>
  <si>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</si>
  <si>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</si>
  <si>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</si>
  <si>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</si>
  <si>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</si>
  <si>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</si>
  <si>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</si>
  <si>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</si>
  <si>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</si>
  <si>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</si>
  <si>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</si>
  <si>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</si>
  <si>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</si>
  <si>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</si>
  <si>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</si>
  <si>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</si>
  <si>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</si>
  <si>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</si>
  <si>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</si>
  <si>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</si>
  <si>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</si>
  <si>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</si>
  <si>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</si>
  <si>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</si>
  <si>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</si>
  <si>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</si>
  <si>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</si>
  <si>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</si>
  <si>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</si>
  <si>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</si>
  <si>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</si>
  <si>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</si>
  <si>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</si>
  <si>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</si>
  <si>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</si>
  <si>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</si>
  <si>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</si>
  <si>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</si>
  <si>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</si>
  <si>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</si>
  <si>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</si>
  <si>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</si>
  <si>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</si>
  <si>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</si>
  <si>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</si>
  <si>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</si>
  <si>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</si>
  <si>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</si>
  <si>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</si>
  <si>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</si>
  <si>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</si>
  <si>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</si>
  <si>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</si>
  <si>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</si>
  <si>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</si>
  <si>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</si>
  <si>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</si>
  <si>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</si>
  <si>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</si>
  <si>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</si>
  <si>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</si>
  <si>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</si>
  <si>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</si>
  <si>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</si>
  <si>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</si>
  <si>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</si>
  <si>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</si>
  <si>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</si>
  <si>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</si>
  <si>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</si>
  <si>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</si>
  <si>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</si>
  <si>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</si>
  <si>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</si>
  <si>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</si>
  <si>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</si>
  <si>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</si>
  <si>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</si>
  <si>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</si>
  <si>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</si>
  <si>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</si>
  <si>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</si>
  <si>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</si>
  <si>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</si>
  <si>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</si>
  <si>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</si>
  <si>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</si>
  <si>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</si>
  <si>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</si>
  <si>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</si>
  <si>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</si>
  <si>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</si>
  <si>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</si>
  <si>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</si>
  <si>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</si>
  <si>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</si>
  <si>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</si>
  <si>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</si>
  <si>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</si>
  <si>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</si>
  <si>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</si>
  <si>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</si>
  <si>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</si>
  <si>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</si>
  <si>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</si>
  <si>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</si>
  <si>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</si>
  <si>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</si>
  <si>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</si>
  <si>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</si>
  <si>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</si>
  <si>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</si>
  <si>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</si>
  <si>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</si>
  <si>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</si>
  <si>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</si>
  <si>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</si>
  <si>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</si>
  <si>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</si>
  <si>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</si>
  <si>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</si>
  <si>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</si>
  <si>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</si>
  <si>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</si>
  <si>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</si>
  <si>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</si>
  <si>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</si>
  <si>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</si>
  <si>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</si>
  <si>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</si>
  <si>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</si>
  <si>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</si>
  <si>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</si>
  <si>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</si>
  <si>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</si>
  <si>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</si>
  <si>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</si>
  <si>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</si>
  <si>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</si>
  <si>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</si>
  <si>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</si>
  <si>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</si>
  <si>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</si>
  <si>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</si>
  <si>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</si>
  <si>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</si>
  <si>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</si>
  <si>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</si>
  <si>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</si>
  <si>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</si>
  <si>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</si>
  <si>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</si>
  <si>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</si>
  <si>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</si>
  <si>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</si>
  <si>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</si>
  <si>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</si>
  <si>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</si>
  <si>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</si>
  <si>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</si>
  <si>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</si>
  <si>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</si>
  <si>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</si>
  <si>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</si>
  <si>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</si>
  <si>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</si>
  <si>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</si>
  <si>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</si>
  <si>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</si>
  <si>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</si>
  <si>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</si>
  <si>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</si>
  <si>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</si>
  <si>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</si>
  <si>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</si>
  <si>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</si>
  <si>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</si>
  <si>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</si>
  <si>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</si>
  <si>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</si>
  <si>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</si>
  <si>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</si>
  <si>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</si>
  <si>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</si>
  <si>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</si>
  <si>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</si>
  <si>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</si>
  <si>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</si>
  <si>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</si>
  <si>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</si>
  <si>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</si>
  <si>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</si>
  <si>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</si>
  <si>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</si>
  <si>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</si>
  <si>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</si>
  <si>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</si>
  <si>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</si>
  <si>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</si>
  <si>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</si>
  <si>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</si>
  <si>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</si>
  <si>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</si>
  <si>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</si>
  <si>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</si>
  <si>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</si>
  <si>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</si>
  <si>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</si>
  <si>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</si>
  <si>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</si>
  <si>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</si>
  <si>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</si>
  <si>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</si>
  <si>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</si>
  <si>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</si>
  <si>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</si>
  <si>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</si>
  <si>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</si>
  <si>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</si>
  <si>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</si>
  <si>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</si>
  <si>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</si>
  <si>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</si>
  <si>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</si>
  <si>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</si>
  <si>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</si>
  <si>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</si>
  <si>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</si>
  <si>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</si>
  <si>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</si>
  <si>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</si>
  <si>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</si>
  <si>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</si>
  <si>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</si>
  <si>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</si>
  <si>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</si>
  <si>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</si>
  <si>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</si>
  <si>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</si>
  <si>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</si>
  <si>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</si>
  <si>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</si>
  <si>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</si>
  <si>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</si>
  <si>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</si>
  <si>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</si>
  <si>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</si>
  <si>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</si>
  <si>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</si>
  <si>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</si>
  <si>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</si>
  <si>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</si>
  <si>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</si>
  <si>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</si>
  <si>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</si>
  <si>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</si>
  <si>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</si>
  <si>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</si>
  <si>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</si>
  <si>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</si>
  <si>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</si>
  <si>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</si>
  <si>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</si>
  <si>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</si>
  <si>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</si>
  <si>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</si>
  <si>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</si>
  <si>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</si>
  <si>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</si>
  <si>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</si>
  <si>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</si>
  <si>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</si>
  <si>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</si>
  <si>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</si>
  <si>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</si>
  <si>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</si>
  <si>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</si>
  <si>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</si>
  <si>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</si>
  <si>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</si>
  <si>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</si>
  <si>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</si>
  <si>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</si>
  <si>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</si>
  <si>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</si>
  <si>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</si>
  <si>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</si>
  <si>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</si>
  <si>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</si>
  <si>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</si>
  <si>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</si>
  <si>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</si>
  <si>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</si>
  <si>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</si>
  <si>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</si>
  <si>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</si>
  <si>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</si>
  <si>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</si>
  <si>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</si>
  <si>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</si>
  <si>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</si>
  <si>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</si>
  <si>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</si>
  <si>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</si>
  <si>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</si>
  <si>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</si>
  <si>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</si>
  <si>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</si>
  <si>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</si>
  <si>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</si>
  <si>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</si>
  <si>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</si>
  <si>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</si>
  <si>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</si>
  <si>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</si>
  <si>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</si>
  <si>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</si>
  <si>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</si>
  <si>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</si>
  <si>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</si>
  <si>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</si>
  <si>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</si>
  <si>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</si>
  <si>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</si>
  <si>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</si>
  <si>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</si>
  <si>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</si>
  <si>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</si>
  <si>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</si>
  <si>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</si>
  <si>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</si>
  <si>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</si>
  <si>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</si>
  <si>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</si>
  <si>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</si>
  <si>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</si>
  <si>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</si>
  <si>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</si>
  <si>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</si>
  <si>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</si>
  <si>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</si>
  <si>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</si>
  <si>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</si>
  <si>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</si>
  <si>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</si>
  <si>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</si>
  <si>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</si>
  <si>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</si>
  <si>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</si>
  <si>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</si>
  <si>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</si>
  <si>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</si>
  <si>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</si>
  <si>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</si>
  <si>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</si>
  <si>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</si>
  <si>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</si>
  <si>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</si>
  <si>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</si>
  <si>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</si>
  <si>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</si>
  <si>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</si>
  <si>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</si>
  <si>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</si>
  <si>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</si>
  <si>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</si>
  <si>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</si>
  <si>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</si>
  <si>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</si>
  <si>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</si>
  <si>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</si>
  <si>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</si>
  <si>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</si>
  <si>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</si>
  <si>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</si>
  <si>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</si>
  <si>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</si>
  <si>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</si>
  <si>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</si>
  <si>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</si>
  <si>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</si>
  <si>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</si>
  <si>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</si>
  <si>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</si>
  <si>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</si>
  <si>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</si>
  <si>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</si>
  <si>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</si>
  <si>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</si>
  <si>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</si>
  <si>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</si>
  <si>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</si>
  <si>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</si>
  <si>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</si>
  <si>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</si>
  <si>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</si>
  <si>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</si>
  <si>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</si>
  <si>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</si>
  <si>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</si>
  <si>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</si>
  <si>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</si>
  <si>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</si>
  <si>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</si>
  <si>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</si>
  <si>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</si>
  <si>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</si>
  <si>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</si>
  <si>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</si>
  <si>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</si>
  <si>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</si>
  <si>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</si>
  <si>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</si>
  <si>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</si>
  <si>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</si>
  <si>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</si>
  <si>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</si>
  <si>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</si>
  <si>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</si>
  <si>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</si>
  <si>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</si>
  <si>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</si>
  <si>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</si>
  <si>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</si>
  <si>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</si>
  <si>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</si>
  <si>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</si>
  <si>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</si>
  <si>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</si>
  <si>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</si>
  <si>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</si>
  <si>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</si>
  <si>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</si>
  <si>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</si>
  <si>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</si>
  <si>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</si>
  <si>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</si>
  <si>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</si>
  <si>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</si>
  <si>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</si>
  <si>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</si>
  <si>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</si>
  <si>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</si>
  <si>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</si>
  <si>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</si>
  <si>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</si>
  <si>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</si>
  <si>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</si>
  <si>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</si>
  <si>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</si>
  <si>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</si>
  <si>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</si>
  <si>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</si>
  <si>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</si>
  <si>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</si>
  <si>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</si>
  <si>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</si>
  <si>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</si>
  <si>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</si>
  <si>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</si>
  <si>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</si>
  <si>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</si>
  <si>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</si>
  <si>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</si>
  <si>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</si>
  <si>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</si>
  <si>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</si>
  <si>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</si>
  <si>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</si>
  <si>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</si>
  <si>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</si>
  <si>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</si>
  <si>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</si>
  <si>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</si>
  <si>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</si>
  <si>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</si>
  <si>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</si>
  <si>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</si>
  <si>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</si>
  <si>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</si>
  <si>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</si>
  <si>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</si>
  <si>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</si>
  <si>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</si>
  <si>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</si>
  <si>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</si>
  <si>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</si>
  <si>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</si>
  <si>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</si>
  <si>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</si>
  <si>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</si>
  <si>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</si>
  <si>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</si>
  <si>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</si>
  <si>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</si>
  <si>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</si>
  <si>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</si>
  <si>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</si>
  <si>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</si>
  <si>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</si>
  <si>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</si>
  <si>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</si>
  <si>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</si>
  <si>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</si>
  <si>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</si>
  <si>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</si>
  <si>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</si>
  <si>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</si>
  <si>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</si>
  <si>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</si>
  <si>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</si>
  <si>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</si>
  <si>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</si>
  <si>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</si>
  <si>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</si>
  <si>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</si>
  <si>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</si>
  <si>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</si>
  <si>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</si>
  <si>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</si>
  <si>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</si>
  <si>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</si>
  <si>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</si>
  <si>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</si>
  <si>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</si>
  <si>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</si>
  <si>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</si>
  <si>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</si>
  <si>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</si>
  <si>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</si>
  <si>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</si>
  <si>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</si>
  <si>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</si>
  <si>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</si>
  <si>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</si>
  <si>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</si>
  <si>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</si>
  <si>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</si>
  <si>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</si>
  <si>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</si>
  <si>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</si>
  <si>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</si>
  <si>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</si>
  <si>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</si>
  <si>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</si>
  <si>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</si>
  <si>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</si>
  <si>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</si>
  <si>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</si>
  <si>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</si>
  <si>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</si>
  <si>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</si>
  <si>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</si>
  <si>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</si>
  <si>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</si>
  <si>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</si>
  <si>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</si>
  <si>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</si>
  <si>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</si>
  <si>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</si>
  <si>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</si>
  <si>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</si>
  <si>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</si>
  <si>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</si>
  <si>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</si>
  <si>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</si>
  <si>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</si>
  <si>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</si>
  <si>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</si>
  <si>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</si>
  <si>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</si>
  <si>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</si>
  <si>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</si>
  <si>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</si>
  <si>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</si>
  <si>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</si>
  <si>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</si>
  <si>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</si>
  <si>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</si>
  <si>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</si>
  <si>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</si>
  <si>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</si>
  <si>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</si>
  <si>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</si>
  <si>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</si>
  <si>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</si>
  <si>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</si>
  <si>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</si>
  <si>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</si>
  <si>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</si>
  <si>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</si>
  <si>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</si>
  <si>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</si>
  <si>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</si>
  <si>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</si>
  <si>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</si>
  <si>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</si>
  <si>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</si>
  <si>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</si>
  <si>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</si>
  <si>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</si>
  <si>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</si>
  <si>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</si>
  <si>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</si>
  <si>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</si>
  <si>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</si>
  <si>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</si>
  <si>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</si>
  <si>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</si>
  <si>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</si>
  <si>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</si>
  <si>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</si>
  <si>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</si>
  <si>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</si>
  <si>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</si>
  <si>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</si>
  <si>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</si>
  <si>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</si>
  <si>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</si>
  <si>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</si>
  <si>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</si>
  <si>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</si>
  <si>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</si>
  <si>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</si>
  <si>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</si>
  <si>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</si>
  <si>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</si>
  <si>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</si>
  <si>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</si>
  <si>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</si>
  <si>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</si>
  <si>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</si>
  <si>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</si>
  <si>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</si>
  <si>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</si>
  <si>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</si>
  <si>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</si>
  <si>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</si>
  <si>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</si>
  <si>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</si>
  <si>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</si>
  <si>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</si>
  <si>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</si>
  <si>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</si>
  <si>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</si>
  <si>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</si>
  <si>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</si>
  <si>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</si>
  <si>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</si>
  <si>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</si>
  <si>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</si>
  <si>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</si>
  <si>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</si>
  <si>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</si>
  <si>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</si>
  <si>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</si>
  <si>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</si>
  <si>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</si>
  <si>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</si>
  <si>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</si>
  <si>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</si>
  <si>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</si>
  <si>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</si>
  <si>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</si>
  <si>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</si>
  <si>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</si>
  <si>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</si>
  <si>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</si>
  <si>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</si>
  <si>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</si>
  <si>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</si>
  <si>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</si>
  <si>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</si>
  <si>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</si>
  <si>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</si>
  <si>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</si>
  <si>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</si>
  <si>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</si>
  <si>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</si>
  <si>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</si>
  <si>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</si>
  <si>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</si>
  <si>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</si>
  <si>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</si>
  <si>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</si>
  <si>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</si>
  <si>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</si>
  <si>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</si>
  <si>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</si>
  <si>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</si>
  <si>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</si>
  <si>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</si>
  <si>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</si>
  <si>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</si>
  <si>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</si>
  <si>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</si>
  <si>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</si>
  <si>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</si>
  <si>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</si>
  <si>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</si>
  <si>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</si>
  <si>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</si>
  <si>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</si>
  <si>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</si>
  <si>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</si>
  <si>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</si>
  <si>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</si>
  <si>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</si>
  <si>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</si>
  <si>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</si>
  <si>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</si>
  <si>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</si>
  <si>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</si>
  <si>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</si>
  <si>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</si>
  <si>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</si>
  <si>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</si>
  <si>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</si>
  <si>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</si>
  <si>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</si>
  <si>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</si>
  <si>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</si>
  <si>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</si>
  <si>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</si>
  <si>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</si>
  <si>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</si>
  <si>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</si>
  <si>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</si>
  <si>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</si>
  <si>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</si>
  <si>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</si>
  <si>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</si>
  <si>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</si>
  <si>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</si>
  <si>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</si>
  <si>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</si>
  <si>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</si>
  <si>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</si>
  <si>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</si>
  <si>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</si>
  <si>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</si>
  <si>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</si>
  <si>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</si>
  <si>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</si>
  <si>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</si>
  <si>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</si>
  <si>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</si>
  <si>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</si>
  <si>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</si>
  <si>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</si>
  <si>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</si>
  <si>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</si>
  <si>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</si>
  <si>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</si>
  <si>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</si>
  <si>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</si>
  <si>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</si>
  <si>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</si>
  <si>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</si>
  <si>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</si>
  <si>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</si>
  <si>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</si>
  <si>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</si>
  <si>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</si>
  <si>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</si>
  <si>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</si>
  <si>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</si>
  <si>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</si>
  <si>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</si>
  <si>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</si>
  <si>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</si>
  <si>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</si>
  <si>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</si>
  <si>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</si>
  <si>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</si>
  <si>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</si>
  <si>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</si>
  <si>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</si>
  <si>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</si>
  <si>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</si>
  <si>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</si>
  <si>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</si>
  <si>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</si>
  <si>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</si>
  <si>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</si>
  <si>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</si>
  <si>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</si>
  <si>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</si>
  <si>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</si>
  <si>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</si>
  <si>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</si>
  <si>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</si>
  <si>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</si>
  <si>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</si>
  <si>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</si>
  <si>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</si>
  <si>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</si>
  <si>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</si>
  <si>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</si>
  <si>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</si>
  <si>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</si>
  <si>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</si>
  <si>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</si>
  <si>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</si>
  <si>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</si>
  <si>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</si>
  <si>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</si>
  <si>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</si>
  <si>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</si>
  <si>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</si>
  <si>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</si>
  <si>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</si>
  <si>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</si>
  <si>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</si>
  <si>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</si>
  <si>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</si>
  <si>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</si>
  <si>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</si>
  <si>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</si>
  <si>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</si>
  <si>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</si>
  <si>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</si>
  <si>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</si>
  <si>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</si>
  <si>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</si>
  <si>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</si>
  <si>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</si>
  <si>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</si>
  <si>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</si>
  <si>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</si>
  <si>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</si>
  <si>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</si>
  <si>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</si>
  <si>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</si>
  <si>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</si>
  <si>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</si>
  <si>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</si>
  <si>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</si>
  <si>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</si>
  <si>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</si>
  <si>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</si>
  <si>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</si>
  <si>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</si>
  <si>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</si>
  <si>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</si>
  <si>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</si>
  <si>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</si>
  <si>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</si>
  <si>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</si>
  <si>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</si>
  <si>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</si>
  <si>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</si>
  <si>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</si>
  <si>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</si>
  <si>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</si>
  <si>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</si>
  <si>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</si>
  <si>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</si>
  <si>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</si>
  <si>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</si>
  <si>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</si>
  <si>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</si>
  <si>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</si>
  <si>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</si>
  <si>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</si>
  <si>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</si>
  <si>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</si>
  <si>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</si>
  <si>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</si>
  <si>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</si>
  <si>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</si>
  <si>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</si>
  <si>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</si>
  <si>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</si>
  <si>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</si>
  <si>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</si>
  <si>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</si>
  <si>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</si>
  <si>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</si>
  <si>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</si>
  <si>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</si>
  <si>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</si>
  <si>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</si>
  <si>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</si>
  <si>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</si>
  <si>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</si>
  <si>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</si>
  <si>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</si>
  <si>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</si>
  <si>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</si>
  <si>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</si>
  <si>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</si>
  <si>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</si>
  <si>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</si>
  <si>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</si>
  <si>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</si>
  <si>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</si>
  <si>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</si>
  <si>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</si>
  <si>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</si>
  <si>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</si>
  <si>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</si>
  <si>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</si>
  <si>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</si>
  <si>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</si>
  <si>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</si>
  <si>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</si>
  <si>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</si>
  <si>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</si>
  <si>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</si>
  <si>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</si>
  <si>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</si>
  <si>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</si>
  <si>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</si>
  <si>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</si>
  <si>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</si>
  <si>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</si>
  <si>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</si>
  <si>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</si>
  <si>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</si>
  <si>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</si>
  <si>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</si>
  <si>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</si>
  <si>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</si>
  <si>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</si>
  <si>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</si>
  <si>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</si>
  <si>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</si>
  <si>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</si>
  <si>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</si>
  <si>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</si>
  <si>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</si>
  <si>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</si>
  <si>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</si>
  <si>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</si>
  <si>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</si>
  <si>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</si>
  <si>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</si>
  <si>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</si>
  <si>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</si>
  <si>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</si>
  <si>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</si>
  <si>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</si>
  <si>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</si>
  <si>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</si>
  <si>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</si>
  <si>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</si>
  <si>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</si>
  <si>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</si>
  <si>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</si>
  <si>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</si>
  <si>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</si>
  <si>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</si>
  <si>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</si>
  <si>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</si>
  <si>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</si>
  <si>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</si>
  <si>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</si>
  <si>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</si>
  <si>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</si>
  <si>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</si>
  <si>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</si>
  <si>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</si>
  <si>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</si>
  <si>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</si>
  <si>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</si>
  <si>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</si>
  <si>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</si>
  <si>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</si>
  <si>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</si>
  <si>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</si>
  <si>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</si>
  <si>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</si>
  <si>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</si>
  <si>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</si>
  <si>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</si>
  <si>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</si>
  <si>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</si>
  <si>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</si>
  <si>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</si>
  <si>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</si>
  <si>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</si>
  <si>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</si>
  <si>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</si>
  <si>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</si>
  <si>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</si>
  <si>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</si>
  <si>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</si>
  <si>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</si>
  <si>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</si>
  <si>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</si>
  <si>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</si>
  <si>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</si>
  <si>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</si>
  <si>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</si>
  <si>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</si>
  <si>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</si>
  <si>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</si>
  <si>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</si>
  <si>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</si>
  <si>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</si>
  <si>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</si>
  <si>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</si>
  <si>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</si>
  <si>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</si>
  <si>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</si>
  <si>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</si>
  <si>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</si>
  <si>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</si>
  <si>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</si>
  <si>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</si>
  <si>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</si>
  <si>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</si>
  <si>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</si>
  <si>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</si>
  <si>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</si>
  <si>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</si>
  <si>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</si>
  <si>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</si>
  <si>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</si>
  <si>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</si>
  <si>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</si>
  <si>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</si>
  <si>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</si>
  <si>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</si>
  <si>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</si>
  <si>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</si>
  <si>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</si>
  <si>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</si>
  <si>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</si>
  <si>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</si>
  <si>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</si>
  <si>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</si>
  <si>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</si>
  <si>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</si>
  <si>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</si>
  <si>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</si>
  <si>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</si>
  <si>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</si>
  <si>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</si>
  <si>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</si>
  <si>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</si>
  <si>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</si>
  <si>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</si>
  <si>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</si>
  <si>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</si>
  <si>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</si>
  <si>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</si>
  <si>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</si>
  <si>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</si>
  <si>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</si>
  <si>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</si>
  <si>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</si>
  <si>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</si>
  <si>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</si>
  <si>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</si>
  <si>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</si>
  <si>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</si>
  <si>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</si>
  <si>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</si>
  <si>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</si>
  <si>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</si>
  <si>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</si>
  <si>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</si>
  <si>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</si>
  <si>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</si>
  <si>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</si>
  <si>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</si>
  <si>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</si>
  <si>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</si>
  <si>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</si>
  <si>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</si>
  <si>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</si>
  <si>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</si>
  <si>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</si>
  <si>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</si>
  <si>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</si>
  <si>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</si>
  <si>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</si>
  <si>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</si>
  <si>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</si>
  <si>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</si>
  <si>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</si>
  <si>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</si>
  <si>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</si>
  <si>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</si>
  <si>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</si>
  <si>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</si>
  <si>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</si>
  <si>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</si>
  <si>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</si>
  <si>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</si>
  <si>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</si>
  <si>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</si>
  <si>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</si>
  <si>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</si>
  <si>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</si>
  <si>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</si>
  <si>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</si>
  <si>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</si>
  <si>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</si>
  <si>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</si>
  <si>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</si>
  <si>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</si>
  <si>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</si>
  <si>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</si>
  <si>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</si>
  <si>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</si>
  <si>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</si>
  <si>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</si>
  <si>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</si>
  <si>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</si>
  <si>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</si>
  <si>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</si>
  <si>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</si>
  <si>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</si>
  <si>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</si>
  <si>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</si>
  <si>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</si>
  <si>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</si>
  <si>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</si>
  <si>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</si>
  <si>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</si>
  <si>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</si>
  <si>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</si>
  <si>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</si>
  <si>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</si>
  <si>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</si>
  <si>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</si>
  <si>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</si>
  <si>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</si>
  <si>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</si>
  <si>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</si>
  <si>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</si>
  <si>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</si>
  <si>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</si>
  <si>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</si>
  <si>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</si>
  <si>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</si>
  <si>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</si>
  <si>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</si>
  <si>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</si>
  <si>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</si>
  <si>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</si>
  <si>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</si>
  <si>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</si>
  <si>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</si>
  <si>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</si>
  <si>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</si>
  <si>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</si>
  <si>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</si>
  <si>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</si>
  <si>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</si>
  <si>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</si>
  <si>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</si>
  <si>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</si>
  <si>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</si>
  <si>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</si>
  <si>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</si>
  <si>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</si>
  <si>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</si>
  <si>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</si>
  <si>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</si>
  <si>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</si>
  <si>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</si>
  <si>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</si>
  <si>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</si>
  <si>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</si>
  <si>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</si>
  <si>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</si>
  <si>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</si>
  <si>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</si>
  <si>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</si>
  <si>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</si>
  <si>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</si>
  <si>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</si>
  <si>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</si>
  <si>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</si>
  <si>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</si>
  <si>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</si>
  <si>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</si>
  <si>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</si>
  <si>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</si>
  <si>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</si>
  <si>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</si>
  <si>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</si>
  <si>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</si>
  <si>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</si>
  <si>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</si>
  <si>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</si>
  <si>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</si>
  <si>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</si>
  <si>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</si>
  <si>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</si>
  <si>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</si>
  <si>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</si>
  <si>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</si>
  <si>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</si>
  <si>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</si>
  <si>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</si>
  <si>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</si>
  <si>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</si>
  <si>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</si>
  <si>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</si>
  <si>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</si>
  <si>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</si>
  <si>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</si>
  <si>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</si>
  <si>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</si>
  <si>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</si>
  <si>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</si>
  <si>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</si>
  <si>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</si>
  <si>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</si>
  <si>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</si>
  <si>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</si>
  <si>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</si>
  <si>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</si>
  <si>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</si>
  <si>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</si>
  <si>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</si>
  <si>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</si>
  <si>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</si>
  <si>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</si>
  <si>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</si>
  <si>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</si>
  <si>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</si>
  <si>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</si>
  <si>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</si>
  <si>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</si>
  <si>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</si>
  <si>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</si>
  <si>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</si>
  <si>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</si>
  <si>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</si>
  <si>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</si>
  <si>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</si>
  <si>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</si>
  <si>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</si>
  <si>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</si>
  <si>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</si>
  <si>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</si>
  <si>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</si>
  <si>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</si>
  <si>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</si>
  <si>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</si>
  <si>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</si>
  <si>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</si>
  <si>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</si>
  <si>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</si>
  <si>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</si>
  <si>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</si>
  <si>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</si>
  <si>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</si>
  <si>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</si>
  <si>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</si>
  <si>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</si>
  <si>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</si>
  <si>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</si>
  <si>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</si>
  <si>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</si>
  <si>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</si>
  <si>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</si>
  <si>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</si>
  <si>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</si>
  <si>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</si>
  <si>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</si>
  <si>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</si>
  <si>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</si>
  <si>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</si>
  <si>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</si>
  <si>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</si>
  <si>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</si>
  <si>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</si>
  <si>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</si>
  <si>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</si>
  <si>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</si>
  <si>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</si>
  <si>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</si>
  <si>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</si>
  <si>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</si>
  <si>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</si>
  <si>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</si>
  <si>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</si>
  <si>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</si>
  <si>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</si>
  <si>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</si>
  <si>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</si>
  <si>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</si>
  <si>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</si>
  <si>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</si>
  <si>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</si>
  <si>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</si>
  <si>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</si>
  <si>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</si>
  <si>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</si>
  <si>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</si>
  <si>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</si>
  <si>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</si>
  <si>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</si>
  <si>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</si>
  <si>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</si>
  <si>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</si>
  <si>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</si>
  <si>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</si>
  <si>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</si>
  <si>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</si>
  <si>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</si>
  <si>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</si>
  <si>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</si>
  <si>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</si>
  <si>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</si>
  <si>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</si>
  <si>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</si>
  <si>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</si>
  <si>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</si>
  <si>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</si>
  <si>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</si>
  <si>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</si>
  <si>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</si>
  <si>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</si>
  <si>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</si>
  <si>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</si>
  <si>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</si>
  <si>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</si>
  <si>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</si>
  <si>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</si>
  <si>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</si>
  <si>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</si>
  <si>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</si>
  <si>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</si>
  <si>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</si>
  <si>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</si>
  <si>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</si>
  <si>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</si>
  <si>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</si>
  <si>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</si>
  <si>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</si>
  <si>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</si>
  <si>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</si>
  <si>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</si>
  <si>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</si>
  <si>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</si>
  <si>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</si>
  <si>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</si>
  <si>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</si>
  <si>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</si>
  <si>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</si>
  <si>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</si>
  <si>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</si>
  <si>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</si>
  <si>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</si>
  <si>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</si>
  <si>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</si>
  <si>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</si>
  <si>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</si>
  <si>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</si>
  <si>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</si>
  <si>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</si>
  <si>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</si>
  <si>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</si>
  <si>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</si>
  <si>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</si>
  <si>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</si>
  <si>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</si>
  <si>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</si>
  <si>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</si>
  <si>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</si>
  <si>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</si>
  <si>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</si>
  <si>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</si>
  <si>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</si>
  <si>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</si>
  <si>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</si>
  <si>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</si>
  <si>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</si>
  <si>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</si>
  <si>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</si>
  <si>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</si>
  <si>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</si>
  <si>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</si>
  <si>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</si>
  <si>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</si>
  <si>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</si>
  <si>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</si>
  <si>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</si>
  <si>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</si>
  <si>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</si>
  <si>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</si>
  <si>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</si>
  <si>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</si>
  <si>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</si>
  <si>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</si>
  <si>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</si>
  <si>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</si>
  <si>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</si>
  <si>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</si>
  <si>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</si>
  <si>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</si>
  <si>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</si>
  <si>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</si>
  <si>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</si>
  <si>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</si>
  <si>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</si>
  <si>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</si>
  <si>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</si>
  <si>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</si>
  <si>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</si>
  <si>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</si>
  <si>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</si>
  <si>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</si>
  <si>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</si>
  <si>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</si>
  <si>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</si>
  <si>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</si>
  <si>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</si>
  <si>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</si>
  <si>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</si>
  <si>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</si>
  <si>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</si>
  <si>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</si>
  <si>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</si>
  <si>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</si>
  <si>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</si>
  <si>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</si>
  <si>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</si>
  <si>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</si>
  <si>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</si>
  <si>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</si>
  <si>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</si>
  <si>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</si>
  <si>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</si>
  <si>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</si>
  <si>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</si>
  <si>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</si>
  <si>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</si>
  <si>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</si>
  <si>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</si>
  <si>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</si>
  <si>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</si>
  <si>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</si>
  <si>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</si>
  <si>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</si>
  <si>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</si>
  <si>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</si>
  <si>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</si>
  <si>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</si>
  <si>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</si>
  <si>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</si>
  <si>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</si>
  <si>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</si>
  <si>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</si>
  <si>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</si>
  <si>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</si>
  <si>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</si>
  <si>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</si>
  <si>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</si>
  <si>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</si>
  <si>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</si>
  <si>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</si>
  <si>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</si>
  <si>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</si>
  <si>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</si>
  <si>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</si>
  <si>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</si>
  <si>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</si>
  <si>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</si>
  <si>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</si>
  <si>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</si>
  <si>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</si>
  <si>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</si>
  <si>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</si>
  <si>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</si>
  <si>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</si>
  <si>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</si>
  <si>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</si>
  <si>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</si>
  <si>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</si>
  <si>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</si>
  <si>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</si>
  <si>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</si>
  <si>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</si>
  <si>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</si>
  <si>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</si>
  <si>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</si>
  <si>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</si>
  <si>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</si>
  <si>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</si>
  <si>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</si>
  <si>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</si>
  <si>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</si>
  <si>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</si>
  <si>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</si>
  <si>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</si>
  <si>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</si>
  <si>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</si>
  <si>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</si>
  <si>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</si>
  <si>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</si>
  <si>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</si>
  <si>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</si>
  <si>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</si>
  <si>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</si>
  <si>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</si>
  <si>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</si>
  <si>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</si>
  <si>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</si>
  <si>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</si>
  <si>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</si>
  <si>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</si>
  <si>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</si>
  <si>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</si>
  <si>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</si>
  <si>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</si>
  <si>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</si>
  <si>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</si>
  <si>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</si>
  <si>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</si>
  <si>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</si>
  <si>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</si>
  <si>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</si>
  <si>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</si>
  <si>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</si>
  <si>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</si>
  <si>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</si>
  <si>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</si>
  <si>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</si>
  <si>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</si>
  <si>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</si>
  <si>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</si>
  <si>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</si>
  <si>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</si>
  <si>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</si>
  <si>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</si>
  <si>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</si>
  <si>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</si>
  <si>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</si>
  <si>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</si>
  <si>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</si>
  <si>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</si>
  <si>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</si>
  <si>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</si>
  <si>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</si>
  <si>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</si>
  <si>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</si>
  <si>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</si>
  <si>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</si>
  <si>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</si>
  <si>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</si>
  <si>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</si>
  <si>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</si>
  <si>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</si>
  <si>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</si>
  <si>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</si>
  <si>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</si>
  <si>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</si>
  <si>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</si>
  <si>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</si>
  <si>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</si>
  <si>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</si>
  <si>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</si>
  <si>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</si>
  <si>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</si>
  <si>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</si>
  <si>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</si>
  <si>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</si>
  <si>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</si>
  <si>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</si>
  <si>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</si>
  <si>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</si>
  <si>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</si>
  <si>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</si>
  <si>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</si>
  <si>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</si>
  <si>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</si>
  <si>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</si>
  <si>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</si>
  <si>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</si>
  <si>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</si>
  <si>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</si>
  <si>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</si>
  <si>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</si>
  <si>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</si>
  <si>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</si>
  <si>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</si>
  <si>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</si>
  <si>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</si>
  <si>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</si>
  <si>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</si>
  <si>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</si>
  <si>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</si>
  <si>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</si>
  <si>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</si>
  <si>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</si>
  <si>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</si>
  <si>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</si>
  <si>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</si>
  <si>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</si>
  <si>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</si>
  <si>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</si>
  <si>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</si>
  <si>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</si>
  <si>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</si>
  <si>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</si>
  <si>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</si>
  <si>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</si>
  <si>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</si>
  <si>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</si>
  <si>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</si>
  <si>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</si>
  <si>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</si>
  <si>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</si>
  <si>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</si>
  <si>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</si>
  <si>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</si>
  <si>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</si>
  <si>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</si>
  <si>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</si>
  <si>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</si>
  <si>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</si>
  <si>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</si>
  <si>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</si>
  <si>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</si>
  <si>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</si>
  <si>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</si>
  <si>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</si>
  <si>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</si>
  <si>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</si>
  <si>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</si>
  <si>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</si>
  <si>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</si>
  <si>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</si>
  <si>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</si>
  <si>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</si>
  <si>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</si>
  <si>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</si>
  <si>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</si>
  <si>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</si>
  <si>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</si>
  <si>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</si>
  <si>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</si>
  <si>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</si>
  <si>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</si>
  <si>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</si>
  <si>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</si>
  <si>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</si>
  <si>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</si>
  <si>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</si>
  <si>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</si>
  <si>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</si>
  <si>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</si>
  <si>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</si>
  <si>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</si>
  <si>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</si>
  <si>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</si>
  <si>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</si>
  <si>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</si>
  <si>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</si>
  <si>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</si>
  <si>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</si>
  <si>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</si>
  <si>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</si>
  <si>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</si>
  <si>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</si>
  <si>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</si>
  <si>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</si>
  <si>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</si>
  <si>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</si>
  <si>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</si>
  <si>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</si>
  <si>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</si>
  <si>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</si>
  <si>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</si>
  <si>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</si>
  <si>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</si>
  <si>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</si>
  <si>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</si>
  <si>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</si>
  <si>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</si>
  <si>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</si>
  <si>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</si>
  <si>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</si>
  <si>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</si>
  <si>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</si>
  <si>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</si>
  <si>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</si>
  <si>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</si>
  <si>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</si>
  <si>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</si>
  <si>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</si>
  <si>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</si>
  <si>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</si>
  <si>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</si>
  <si>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</si>
  <si>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</si>
  <si>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</si>
  <si>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</si>
  <si>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</si>
  <si>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</si>
  <si>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</si>
  <si>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</si>
  <si>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</si>
  <si>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</si>
  <si>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</si>
  <si>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</si>
  <si>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</si>
  <si>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</si>
  <si>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</si>
  <si>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</si>
  <si>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</si>
  <si>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</si>
  <si>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</si>
  <si>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</si>
  <si>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</si>
  <si>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</si>
  <si>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</si>
  <si>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</si>
  <si>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</si>
  <si>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</si>
  <si>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</si>
  <si>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</si>
  <si>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</si>
  <si>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</si>
  <si>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</si>
  <si>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</si>
  <si>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</si>
  <si>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</si>
  <si>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</si>
  <si>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</si>
  <si>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</si>
  <si>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</si>
  <si>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</si>
  <si>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</si>
  <si>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</si>
  <si>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</si>
  <si>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</si>
  <si>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</si>
  <si>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</si>
  <si>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</si>
  <si>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</si>
  <si>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</si>
  <si>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</si>
  <si>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</si>
  <si>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</si>
  <si>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</si>
  <si>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</si>
  <si>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</si>
  <si>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</si>
  <si>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</si>
  <si>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</si>
  <si>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</si>
  <si>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</si>
  <si>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</si>
  <si>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</si>
  <si>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</si>
  <si>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</si>
  <si>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</si>
  <si>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</si>
  <si>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</si>
  <si>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</si>
  <si>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</si>
  <si>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</si>
  <si>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</si>
  <si>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</si>
  <si>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</si>
  <si>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</si>
  <si>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</si>
  <si>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</si>
  <si>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</si>
  <si>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</si>
  <si>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</si>
  <si>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</si>
  <si>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</si>
  <si>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</si>
  <si>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</si>
  <si>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</si>
  <si>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</si>
  <si>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</si>
  <si>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</si>
  <si>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</si>
  <si>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</si>
  <si>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</si>
  <si>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</si>
  <si>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</si>
  <si>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</si>
  <si>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</si>
  <si>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</si>
  <si>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</si>
  <si>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</si>
  <si>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</si>
  <si>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</si>
  <si>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</si>
  <si>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</si>
  <si>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</si>
  <si>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</si>
  <si>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</si>
  <si>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</si>
  <si>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</si>
  <si>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</si>
  <si>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</si>
  <si>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</si>
  <si>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</si>
  <si>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</si>
  <si>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</si>
  <si>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</si>
  <si>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</si>
  <si>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</si>
  <si>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</si>
  <si>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</si>
  <si>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</si>
  <si>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</si>
  <si>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</si>
  <si>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</si>
  <si>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</si>
  <si>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</si>
  <si>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</si>
  <si>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</si>
  <si>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</si>
  <si>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</si>
  <si>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</si>
  <si>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</si>
  <si>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</si>
  <si>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</si>
  <si>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</si>
  <si>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</si>
  <si>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</si>
  <si>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</si>
  <si>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</si>
  <si>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</si>
  <si>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</si>
  <si>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</si>
  <si>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</si>
  <si>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</si>
  <si>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</si>
  <si>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</si>
  <si>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</si>
  <si>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</si>
  <si>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</si>
  <si>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</si>
  <si>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</si>
  <si>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</si>
  <si>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</si>
  <si>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</si>
  <si>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</si>
  <si>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</si>
  <si>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</si>
  <si>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</si>
  <si>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</si>
  <si>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</si>
  <si>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</si>
  <si>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</si>
  <si>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</si>
  <si>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</si>
  <si>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</si>
  <si>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</si>
  <si>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</si>
  <si>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</si>
  <si>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</si>
  <si>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</si>
  <si>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</si>
  <si>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</si>
  <si>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</si>
  <si>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</si>
  <si>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</si>
  <si>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</si>
  <si>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</si>
  <si>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</si>
  <si>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</si>
  <si>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</si>
  <si>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</si>
  <si>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</si>
  <si>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</si>
  <si>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</si>
  <si>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</si>
  <si>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</si>
  <si>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</si>
  <si>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</si>
  <si>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</si>
  <si>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</si>
  <si>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</si>
  <si>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</si>
  <si>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</si>
  <si>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</si>
  <si>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</si>
  <si>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</si>
  <si>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</si>
  <si>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</si>
  <si>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</si>
  <si>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</si>
  <si>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</si>
  <si>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</si>
  <si>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</si>
  <si>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</si>
  <si>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</si>
  <si>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</si>
  <si>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</si>
  <si>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</si>
  <si>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</si>
  <si>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</si>
  <si>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</si>
  <si>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</si>
  <si>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</si>
  <si>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</si>
  <si>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</si>
  <si>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</si>
  <si>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</si>
  <si>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</si>
  <si>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</si>
  <si>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</si>
  <si>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</si>
  <si>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</si>
  <si>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</si>
  <si>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</si>
  <si>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</si>
  <si>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</si>
  <si>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</si>
  <si>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</si>
  <si>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</si>
  <si>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</si>
  <si>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</si>
  <si>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</si>
  <si>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</si>
  <si>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</si>
  <si>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</si>
  <si>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</si>
  <si>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</si>
  <si>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</si>
  <si>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</si>
  <si>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</si>
  <si>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</si>
  <si>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</si>
  <si>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</si>
  <si>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</si>
  <si>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</si>
  <si>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</si>
  <si>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</si>
  <si>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</si>
  <si>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</si>
  <si>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</si>
  <si>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</si>
  <si>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</si>
  <si>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</si>
  <si>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</si>
  <si>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</si>
  <si>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</si>
  <si>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</si>
  <si>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</si>
  <si>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</si>
  <si>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</si>
  <si>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</si>
  <si>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</si>
  <si>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</si>
  <si>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</si>
  <si>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</si>
  <si>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</si>
  <si>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</si>
  <si>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</si>
  <si>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</si>
  <si>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</si>
  <si>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</si>
  <si>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</si>
  <si>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</si>
  <si>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</si>
  <si>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</si>
  <si>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</si>
  <si>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</si>
  <si>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</si>
  <si>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</si>
  <si>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</si>
  <si>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</si>
  <si>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</si>
  <si>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</si>
  <si>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</si>
  <si>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</si>
  <si>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</si>
  <si>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</si>
  <si>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</si>
  <si>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</si>
  <si>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</si>
  <si>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</si>
  <si>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</si>
  <si>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</si>
  <si>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</si>
  <si>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</si>
  <si>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</si>
  <si>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</si>
  <si>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</si>
  <si>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</si>
  <si>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</si>
  <si>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</si>
  <si>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</si>
  <si>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</si>
  <si>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</si>
  <si>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</si>
  <si>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</si>
  <si>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</si>
  <si>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</si>
  <si>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</si>
  <si>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</si>
  <si>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</si>
  <si>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</si>
  <si>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</si>
  <si>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</si>
  <si>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</si>
  <si>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</si>
  <si>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</si>
  <si>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</si>
  <si>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</si>
  <si>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</si>
  <si>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</si>
  <si>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</si>
  <si>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</si>
  <si>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</si>
  <si>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</si>
  <si>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</si>
  <si>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</si>
  <si>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</si>
  <si>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</si>
  <si>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</si>
  <si>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</si>
  <si>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</si>
  <si>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</si>
  <si>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</si>
  <si>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</si>
  <si>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</si>
  <si>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</si>
  <si>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</si>
  <si>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</si>
  <si>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</si>
  <si>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</si>
  <si>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</si>
  <si>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</si>
  <si>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</si>
  <si>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</si>
  <si>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</si>
  <si>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</si>
  <si>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</si>
  <si>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</si>
  <si>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</si>
  <si>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</si>
  <si>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</si>
  <si>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</si>
  <si>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</si>
  <si>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</si>
  <si>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</si>
  <si>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</si>
  <si>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</si>
  <si>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</si>
  <si>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</si>
  <si>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</si>
  <si>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</si>
  <si>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</si>
  <si>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</si>
  <si>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</si>
  <si>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</si>
  <si>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</si>
  <si>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</si>
  <si>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</si>
  <si>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</si>
  <si>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</si>
  <si>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</si>
  <si>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</si>
  <si>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</si>
  <si>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</si>
  <si>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</si>
  <si>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</si>
  <si>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</si>
  <si>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</si>
  <si>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</si>
  <si>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</si>
  <si>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</si>
  <si>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</si>
  <si>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</si>
  <si>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</si>
  <si>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</si>
  <si>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</si>
  <si>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</si>
  <si>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</si>
  <si>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</si>
  <si>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</si>
  <si>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</si>
  <si>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</si>
  <si>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</si>
  <si>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</si>
  <si>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</si>
  <si>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</si>
  <si>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</si>
  <si>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</si>
  <si>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</si>
  <si>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</si>
  <si>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</si>
  <si>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</si>
  <si>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</si>
  <si>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</si>
  <si>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</si>
  <si>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</si>
  <si>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</si>
  <si>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</si>
  <si>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</si>
  <si>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</si>
  <si>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</si>
  <si>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</si>
  <si>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</si>
  <si>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</si>
  <si>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</si>
  <si>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</si>
  <si>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</si>
  <si>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</si>
  <si>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</si>
  <si>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</si>
  <si>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</si>
  <si>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</si>
  <si>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</si>
  <si>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</si>
  <si>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</si>
  <si>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</si>
  <si>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</si>
  <si>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</si>
  <si>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</si>
  <si>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</si>
  <si>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</si>
  <si>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</si>
  <si>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</si>
  <si>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</si>
  <si>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</si>
  <si>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</si>
  <si>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</si>
  <si>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</si>
  <si>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</si>
  <si>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</si>
  <si>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</si>
  <si>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</si>
  <si>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</si>
  <si>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</si>
  <si>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</si>
  <si>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</si>
  <si>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</si>
  <si>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</si>
  <si>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</si>
  <si>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</si>
  <si>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</si>
  <si>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</si>
  <si>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</si>
  <si>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</si>
  <si>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</si>
  <si>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</si>
  <si>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</si>
  <si>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</si>
  <si>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</si>
  <si>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</si>
  <si>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</si>
  <si>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</si>
  <si>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</si>
  <si>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</si>
  <si>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</si>
  <si>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</si>
  <si>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</si>
  <si>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</si>
  <si>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</si>
  <si>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</si>
  <si>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</si>
  <si>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</si>
  <si>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</si>
  <si>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</si>
  <si>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</si>
  <si>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</si>
  <si>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</si>
  <si>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</si>
  <si>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</si>
  <si>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</si>
  <si>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</si>
  <si>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</si>
  <si>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</si>
  <si>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</si>
  <si>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</si>
  <si>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</si>
  <si>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</si>
  <si>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</si>
  <si>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</si>
  <si>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</si>
  <si>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</si>
  <si>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</si>
  <si>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</si>
  <si>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</si>
  <si>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</si>
  <si>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</si>
  <si>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</si>
  <si>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</si>
  <si>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</si>
  <si>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</si>
  <si>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</si>
  <si>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</si>
  <si>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</si>
  <si>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</si>
  <si>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</si>
  <si>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</si>
  <si>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</si>
  <si>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</si>
  <si>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</si>
  <si>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</si>
  <si>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</si>
  <si>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</si>
  <si>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</si>
  <si>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</si>
  <si>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</si>
  <si>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</si>
  <si>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</si>
  <si>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</si>
  <si>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</si>
  <si>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</si>
  <si>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</si>
  <si>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</si>
  <si>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</si>
  <si>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</si>
  <si>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</si>
  <si>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</si>
  <si>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</si>
  <si>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</si>
  <si>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</si>
  <si>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</si>
  <si>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</si>
  <si>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</si>
  <si>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</si>
  <si>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</si>
  <si>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</si>
  <si>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</si>
  <si>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</si>
  <si>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</si>
  <si>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</si>
  <si>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</si>
  <si>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</si>
  <si>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</si>
  <si>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</si>
  <si>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</si>
  <si>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</si>
  <si>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</si>
  <si>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</si>
  <si>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</si>
  <si>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</si>
  <si>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</si>
  <si>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</si>
  <si>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</si>
  <si>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</si>
  <si>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</si>
  <si>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</si>
  <si>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</si>
  <si>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</si>
  <si>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</si>
  <si>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</si>
  <si>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</si>
  <si>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</si>
  <si>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</si>
  <si>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</si>
  <si>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</si>
  <si>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</si>
  <si>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</si>
  <si>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</si>
  <si>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</si>
  <si>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</si>
  <si>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</si>
  <si>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</si>
  <si>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</si>
  <si>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</si>
  <si>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</si>
  <si>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</si>
  <si>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</si>
  <si>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</si>
  <si>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</si>
  <si>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</si>
  <si>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</si>
  <si>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</si>
  <si>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</si>
  <si>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</si>
  <si>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</si>
  <si>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</si>
  <si>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</si>
  <si>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</si>
  <si>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</si>
  <si>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</si>
  <si>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</si>
  <si>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</si>
  <si>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</si>
  <si>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</si>
  <si>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</si>
  <si>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</si>
  <si>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</si>
  <si>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</si>
  <si>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</si>
  <si>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</si>
  <si>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</si>
  <si>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</si>
  <si>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</si>
  <si>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</si>
  <si>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</si>
  <si>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</si>
  <si>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</si>
  <si>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</si>
  <si>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</si>
  <si>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</si>
  <si>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</si>
  <si>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</si>
  <si>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</si>
  <si>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</si>
  <si>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</si>
  <si>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</si>
  <si>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</si>
  <si>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</si>
  <si>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</si>
  <si>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</si>
  <si>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</si>
  <si>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</si>
  <si>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</si>
  <si>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</si>
  <si>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</si>
  <si>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</si>
  <si>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</si>
  <si>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</si>
  <si>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</si>
  <si>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</si>
  <si>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</si>
  <si>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</si>
  <si>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</si>
  <si>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</si>
  <si>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</si>
  <si>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</si>
  <si>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</si>
  <si>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</si>
  <si>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</si>
  <si>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</si>
  <si>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</si>
  <si>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</si>
  <si>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</si>
  <si>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</si>
  <si>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</si>
  <si>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</si>
  <si>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</si>
  <si>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</si>
  <si>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</si>
  <si>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</si>
  <si>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</si>
  <si>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</si>
  <si>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</si>
  <si>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</si>
  <si>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</si>
  <si>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</si>
  <si>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</si>
  <si>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</si>
  <si>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</si>
  <si>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</si>
  <si>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</si>
  <si>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</si>
  <si>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</si>
  <si>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</si>
  <si>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</si>
  <si>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</si>
  <si>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</si>
  <si>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</si>
  <si>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</si>
  <si>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</si>
  <si>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</si>
  <si>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</si>
  <si>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</si>
  <si>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</si>
  <si>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</si>
  <si>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</si>
  <si>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</si>
  <si>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</si>
  <si>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</si>
  <si>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</si>
  <si>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</si>
  <si>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</si>
  <si>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</si>
  <si>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</si>
  <si>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</si>
  <si>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</si>
  <si>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</si>
  <si>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</si>
  <si>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</si>
  <si>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</si>
  <si>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</si>
  <si>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</si>
  <si>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</si>
  <si>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</si>
  <si>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</si>
  <si>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</si>
  <si>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</si>
  <si>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</si>
  <si>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</si>
  <si>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</si>
  <si>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</si>
  <si>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</si>
  <si>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</si>
  <si>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</si>
  <si>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</si>
  <si>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</si>
  <si>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</si>
  <si>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</si>
  <si>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</si>
  <si>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</si>
  <si>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</si>
  <si>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</si>
  <si>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</si>
  <si>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</si>
  <si>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</si>
  <si>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</si>
  <si>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</si>
  <si>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</si>
  <si>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</si>
  <si>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</si>
  <si>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</si>
  <si>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</si>
  <si>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</si>
  <si>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</si>
  <si>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</si>
  <si>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</si>
  <si>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</si>
  <si>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</si>
  <si>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</si>
  <si>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</si>
  <si>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</si>
  <si>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</si>
  <si>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</si>
  <si>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</si>
  <si>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</si>
  <si>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</si>
  <si>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</si>
  <si>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</si>
  <si>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</si>
  <si>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</si>
  <si>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</si>
  <si>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</si>
  <si>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</si>
  <si>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</si>
  <si>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</si>
  <si>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</si>
  <si>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</si>
  <si>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</si>
  <si>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</si>
  <si>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</si>
  <si>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</si>
  <si>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</si>
  <si>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</si>
  <si>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</si>
  <si>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</si>
  <si>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</si>
  <si>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</si>
  <si>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</si>
  <si>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</si>
  <si>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</si>
  <si>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</si>
  <si>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</si>
  <si>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</si>
  <si>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</si>
  <si>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</si>
  <si>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</si>
  <si>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</si>
  <si>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</si>
  <si>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</si>
  <si>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</si>
  <si>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</si>
  <si>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</si>
  <si>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</si>
  <si>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</si>
  <si>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</si>
  <si>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</si>
  <si>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</si>
  <si>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</si>
  <si>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</si>
  <si>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</si>
  <si>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</si>
  <si>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</si>
  <si>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</si>
  <si>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</si>
  <si>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</si>
  <si>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</si>
  <si>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</si>
  <si>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</si>
  <si>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</si>
  <si>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</si>
  <si>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</si>
  <si>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</si>
  <si>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</si>
  <si>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</si>
  <si>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</si>
  <si>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</si>
  <si>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</si>
  <si>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</si>
  <si>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</si>
  <si>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</si>
  <si>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</si>
  <si>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</si>
  <si>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</si>
  <si>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</si>
  <si>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</si>
  <si>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</si>
  <si>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</si>
  <si>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</si>
  <si>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</si>
  <si>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</si>
  <si>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</si>
  <si>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</si>
  <si>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</si>
  <si>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</si>
  <si>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</si>
  <si>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</si>
  <si>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</si>
  <si>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</si>
  <si>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</si>
  <si>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</si>
  <si>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</si>
  <si>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</si>
  <si>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</si>
  <si>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</si>
  <si>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</si>
  <si>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</si>
  <si>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</si>
  <si>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</si>
  <si>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</si>
  <si>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</si>
  <si>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</si>
  <si>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</si>
  <si>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</si>
  <si>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</si>
  <si>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</si>
  <si>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</si>
  <si>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</si>
  <si>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</si>
  <si>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</si>
  <si>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</si>
  <si>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</si>
  <si>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</si>
  <si>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</si>
  <si>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</si>
  <si>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</si>
  <si>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</si>
  <si>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</si>
  <si>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</si>
  <si>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</si>
  <si>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</si>
  <si>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</si>
  <si>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</si>
  <si>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</si>
  <si>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</si>
  <si>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</si>
  <si>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</si>
  <si>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</si>
  <si>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</si>
  <si>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</si>
  <si>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</si>
  <si>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</si>
  <si>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</si>
  <si>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</si>
  <si>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</si>
  <si>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</si>
  <si>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</si>
  <si>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</si>
  <si>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</si>
  <si>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</si>
  <si>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</si>
  <si>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</si>
  <si>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</si>
  <si>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</si>
  <si>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</si>
  <si>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</si>
  <si>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</si>
  <si>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</si>
  <si>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</si>
  <si>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</si>
  <si>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</si>
  <si>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</si>
  <si>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</si>
  <si>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</si>
  <si>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</si>
  <si>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</si>
  <si>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</si>
  <si>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</si>
  <si>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</si>
  <si>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</si>
  <si>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</si>
  <si>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</si>
  <si>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</si>
  <si>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</si>
  <si>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</si>
  <si>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</si>
  <si>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</si>
  <si>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</si>
  <si>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</si>
  <si>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</si>
  <si>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</si>
  <si>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</si>
  <si>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</si>
  <si>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</si>
  <si>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</si>
  <si>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</si>
  <si>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</si>
  <si>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</si>
  <si>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</si>
  <si>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</si>
  <si>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</si>
  <si>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</si>
  <si>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</si>
  <si>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</si>
  <si>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</si>
  <si>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</si>
  <si>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</si>
  <si>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</si>
  <si>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</si>
  <si>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</si>
  <si>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</si>
  <si>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</si>
  <si>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</si>
  <si>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</si>
  <si>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</si>
  <si>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</si>
  <si>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</si>
  <si>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</si>
  <si>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</si>
  <si>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</si>
  <si>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</si>
  <si>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</si>
  <si>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</si>
  <si>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</si>
  <si>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</si>
  <si>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</si>
  <si>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</si>
  <si>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</si>
  <si>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</si>
  <si>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</si>
  <si>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</si>
  <si>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</si>
  <si>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</si>
  <si>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</si>
  <si>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</si>
  <si>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</si>
  <si>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</si>
  <si>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</si>
  <si>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</si>
  <si>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</si>
  <si>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</si>
  <si>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</si>
  <si>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</si>
  <si>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</si>
  <si>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</si>
  <si>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</si>
  <si>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</si>
  <si>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</si>
  <si>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</si>
  <si>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</si>
  <si>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</si>
  <si>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</si>
  <si>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</si>
  <si>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</si>
  <si>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</si>
  <si>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</si>
  <si>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</si>
  <si>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</si>
  <si>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</si>
  <si>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</si>
  <si>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</si>
  <si>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</si>
  <si>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</si>
  <si>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</si>
  <si>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</si>
  <si>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</si>
  <si>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</si>
  <si>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</si>
  <si>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</si>
  <si>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</si>
  <si>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</si>
  <si>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</si>
  <si>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</si>
  <si>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</si>
  <si>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</si>
  <si>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</si>
  <si>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</si>
  <si>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</si>
  <si>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</si>
  <si>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</si>
  <si>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</si>
  <si>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</si>
  <si>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</si>
  <si>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</si>
  <si>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</si>
  <si>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</si>
  <si>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</si>
  <si>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</si>
  <si>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</si>
  <si>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</si>
  <si>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</si>
  <si>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</si>
  <si>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</si>
  <si>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</si>
  <si>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</si>
  <si>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</si>
  <si>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</si>
  <si>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</si>
  <si>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</si>
  <si>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</si>
  <si>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</si>
  <si>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</si>
  <si>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</si>
  <si>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</si>
  <si>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</si>
  <si>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</si>
  <si>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</si>
  <si>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</si>
  <si>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</si>
  <si>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</si>
  <si>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</si>
  <si>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</si>
  <si>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</si>
  <si>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</si>
  <si>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</si>
  <si>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</si>
  <si>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</si>
  <si>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</si>
  <si>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</si>
  <si>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</si>
  <si>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</si>
  <si>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</si>
  <si>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</si>
  <si>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</si>
  <si>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</si>
  <si>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</si>
  <si>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</si>
  <si>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</si>
  <si>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</si>
  <si>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</si>
  <si>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</si>
  <si>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</si>
  <si>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</si>
  <si>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</si>
  <si>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</si>
  <si>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</si>
  <si>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</si>
  <si>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</si>
  <si>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</si>
  <si>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</si>
  <si>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</si>
  <si>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</si>
  <si>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</si>
  <si>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</si>
  <si>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</si>
  <si>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</si>
  <si>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</si>
  <si>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</si>
  <si>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</si>
  <si>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</si>
  <si>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</si>
  <si>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</si>
  <si>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</si>
  <si>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</si>
  <si>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</si>
  <si>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</si>
  <si>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</si>
  <si>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</si>
  <si>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</si>
  <si>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</si>
  <si>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</si>
  <si>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</si>
  <si>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</si>
  <si>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</si>
  <si>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</si>
  <si>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</si>
  <si>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</si>
  <si>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</si>
  <si>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</si>
  <si>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</si>
  <si>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</si>
  <si>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</si>
  <si>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</si>
  <si>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</si>
  <si>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</si>
  <si>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</si>
  <si>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</si>
  <si>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</si>
  <si>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</si>
  <si>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</si>
  <si>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</si>
  <si>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</si>
  <si>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</si>
  <si>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</si>
  <si>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</si>
  <si>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</si>
  <si>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</si>
  <si>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</si>
  <si>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</si>
  <si>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</si>
  <si>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</si>
  <si>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</si>
  <si>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</si>
  <si>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</si>
  <si>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</si>
  <si>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</si>
  <si>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</si>
  <si>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</si>
  <si>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</si>
  <si>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</si>
  <si>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</si>
  <si>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</si>
  <si>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</si>
  <si>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</si>
  <si>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</si>
  <si>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</si>
  <si>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</si>
  <si>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</si>
  <si>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</si>
  <si>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</si>
  <si>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</si>
  <si>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</si>
  <si>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</si>
  <si>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</si>
  <si>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</si>
  <si>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</si>
  <si>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</si>
  <si>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</si>
  <si>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</si>
  <si>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</si>
  <si>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</si>
  <si>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</si>
  <si>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</si>
  <si>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</si>
  <si>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</si>
  <si>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</si>
  <si>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</si>
  <si>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</si>
  <si>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</si>
  <si>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</si>
  <si>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</si>
  <si>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</si>
  <si>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</si>
  <si>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</si>
  <si>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</si>
  <si>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</si>
  <si>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</si>
  <si>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</si>
  <si>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</si>
  <si>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</si>
  <si>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</si>
  <si>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</si>
  <si>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</si>
  <si>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</si>
  <si>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</si>
  <si>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</si>
  <si>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</si>
  <si>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</si>
  <si>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</si>
  <si>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</si>
  <si>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</si>
  <si>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</si>
  <si>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</si>
  <si>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</si>
  <si>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</si>
  <si>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</si>
  <si>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</si>
  <si>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</si>
  <si>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</si>
  <si>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</si>
  <si>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</si>
  <si>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</si>
  <si>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</si>
  <si>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</si>
  <si>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</si>
  <si>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</si>
  <si>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</si>
  <si>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</si>
  <si>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</si>
  <si>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</si>
  <si>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</si>
  <si>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</si>
  <si>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</si>
  <si>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</si>
  <si>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</si>
  <si>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</si>
  <si>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</si>
  <si>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</si>
  <si>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</si>
  <si>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</si>
  <si>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</si>
  <si>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</si>
  <si>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</si>
  <si>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</si>
  <si>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</si>
  <si>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</si>
  <si>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</si>
  <si>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</si>
  <si>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</si>
  <si>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</si>
  <si>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</si>
  <si>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</si>
  <si>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</si>
  <si>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</si>
  <si>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</si>
  <si>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</si>
  <si>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</si>
  <si>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</si>
  <si>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</si>
  <si>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</si>
  <si>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</si>
  <si>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</si>
  <si>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</si>
  <si>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</si>
  <si>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</si>
  <si>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</si>
  <si>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</si>
  <si>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</si>
  <si>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</si>
  <si>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</si>
  <si>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</si>
  <si>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</si>
  <si>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</si>
  <si>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</si>
  <si>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</si>
  <si>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</si>
  <si>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</si>
  <si>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</si>
  <si>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</si>
  <si>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</si>
  <si>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</si>
  <si>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</si>
  <si>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</si>
  <si>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</si>
  <si>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</si>
  <si>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</si>
  <si>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</si>
  <si>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</si>
  <si>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</si>
  <si>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</si>
  <si>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</si>
  <si>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</si>
  <si>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</si>
  <si>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</si>
  <si>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</si>
  <si>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</si>
  <si>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</si>
  <si>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</si>
  <si>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</si>
  <si>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</si>
  <si>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</si>
  <si>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</si>
  <si>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</si>
  <si>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</si>
  <si>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</si>
  <si>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</si>
  <si>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</si>
  <si>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</si>
  <si>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</si>
  <si>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</si>
  <si>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</si>
  <si>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</si>
  <si>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</si>
  <si>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</si>
  <si>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</si>
  <si>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</si>
  <si>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</si>
  <si>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</si>
  <si>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</si>
  <si>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</si>
  <si>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</si>
  <si>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</si>
  <si>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</si>
  <si>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</si>
  <si>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</si>
  <si>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</si>
  <si>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</si>
  <si>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</si>
  <si>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</si>
  <si>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</si>
  <si>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</si>
  <si>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</si>
  <si>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</si>
  <si>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</si>
  <si>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</si>
  <si>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</si>
  <si>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</si>
  <si>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</si>
  <si>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</si>
  <si>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</si>
  <si>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</si>
  <si>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</si>
  <si>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</si>
  <si>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</si>
  <si>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</si>
  <si>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</si>
  <si>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</si>
  <si>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</si>
  <si>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</si>
  <si>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</si>
  <si>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</si>
  <si>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</si>
  <si>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</si>
  <si>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</si>
  <si>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</si>
  <si>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</si>
  <si>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</si>
  <si>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</si>
  <si>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</si>
  <si>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</si>
  <si>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</si>
  <si>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</si>
  <si>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</si>
  <si>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</si>
  <si>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</si>
  <si>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</si>
  <si>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</si>
  <si>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</si>
  <si>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</si>
  <si>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</si>
  <si>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</si>
  <si>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</si>
  <si>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</si>
  <si>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</si>
  <si>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</si>
  <si>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</si>
  <si>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</si>
  <si>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</si>
  <si>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</si>
  <si>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</si>
  <si>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</si>
  <si>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</si>
  <si>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</si>
  <si>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</si>
  <si>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</si>
  <si>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</si>
  <si>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</si>
  <si>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</si>
  <si>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</si>
  <si>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</si>
  <si>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</si>
  <si>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</si>
  <si>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</si>
  <si>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</si>
  <si>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</si>
  <si>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</si>
  <si>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</si>
  <si>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</si>
  <si>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</si>
  <si>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</si>
  <si>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</si>
  <si>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</si>
  <si>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</si>
  <si>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</si>
  <si>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</si>
  <si>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</si>
  <si>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</si>
  <si>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</si>
  <si>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</si>
  <si>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</si>
  <si>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</si>
  <si>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</si>
  <si>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</si>
  <si>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</si>
  <si>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</si>
  <si>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</si>
  <si>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</si>
  <si>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</si>
  <si>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</si>
  <si>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</si>
  <si>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</si>
  <si>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</si>
  <si>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</si>
  <si>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</si>
  <si>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</si>
  <si>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</si>
  <si>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</si>
  <si>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</si>
  <si>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</si>
  <si>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</si>
  <si>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</si>
  <si>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</si>
  <si>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</si>
  <si>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</si>
  <si>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</si>
  <si>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</si>
  <si>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</si>
  <si>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</si>
  <si>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</si>
  <si>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</si>
  <si>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</si>
  <si>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</si>
  <si>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</si>
  <si>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</si>
  <si>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</si>
  <si>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</si>
  <si>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</si>
  <si>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</si>
  <si>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</si>
  <si>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</si>
  <si>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</si>
  <si>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</si>
  <si>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</si>
  <si>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</si>
  <si>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</si>
  <si>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</si>
  <si>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</si>
  <si>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</si>
  <si>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</si>
  <si>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</si>
  <si>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</si>
  <si>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</si>
  <si>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</si>
  <si>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</si>
  <si>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</si>
  <si>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</si>
  <si>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</si>
  <si>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</si>
  <si>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</si>
  <si>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</si>
  <si>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</si>
  <si>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</si>
  <si>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</si>
  <si>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</si>
  <si>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</si>
  <si>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</si>
  <si>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</si>
  <si>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</si>
  <si>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</si>
  <si>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</si>
  <si>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</si>
  <si>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</si>
  <si>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</si>
  <si>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</si>
  <si>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</si>
  <si>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</si>
  <si>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</si>
  <si>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</si>
  <si>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</si>
  <si>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</si>
  <si>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</si>
  <si>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</si>
  <si>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</si>
  <si>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</si>
  <si>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</si>
  <si>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</si>
  <si>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</si>
  <si>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</si>
  <si>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</si>
  <si>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</si>
  <si>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</si>
  <si>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</si>
  <si>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</si>
  <si>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</si>
  <si>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</si>
  <si>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</si>
  <si>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</si>
  <si>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</si>
  <si>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</si>
  <si>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</si>
  <si>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</si>
  <si>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</si>
  <si>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</si>
  <si>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</si>
  <si>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</si>
  <si>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</si>
  <si>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</si>
  <si>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</si>
  <si>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</si>
  <si>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</si>
  <si>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</si>
  <si>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</si>
  <si>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</si>
  <si>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</si>
  <si>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</si>
  <si>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</si>
  <si>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</si>
  <si>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</si>
  <si>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</si>
  <si>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</si>
  <si>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</si>
  <si>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</si>
  <si>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</si>
  <si>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</si>
  <si>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</si>
  <si>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</si>
  <si>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</si>
  <si>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</si>
  <si>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</si>
  <si>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</si>
  <si>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</si>
  <si>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</si>
  <si>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</si>
  <si>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</si>
  <si>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</si>
  <si>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</si>
  <si>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</si>
  <si>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</si>
  <si>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</si>
  <si>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</si>
  <si>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</si>
  <si>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</si>
  <si>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</si>
  <si>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</si>
  <si>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</si>
  <si>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</si>
  <si>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</si>
  <si>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</si>
  <si>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</si>
  <si>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</si>
  <si>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</si>
  <si>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</si>
  <si>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</si>
  <si>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</si>
  <si>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</si>
  <si>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</si>
  <si>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</si>
  <si>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</si>
  <si>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</si>
  <si>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</si>
  <si>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</si>
  <si>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</si>
  <si>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</si>
  <si>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</si>
  <si>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</si>
  <si>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</si>
  <si>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</si>
  <si>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</si>
  <si>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</si>
  <si>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</si>
  <si>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</si>
  <si>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</si>
  <si>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</si>
  <si>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</si>
  <si>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</si>
  <si>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</si>
  <si>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</si>
  <si>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</si>
  <si>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</si>
  <si>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</si>
  <si>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</si>
  <si>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</si>
  <si>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</si>
  <si>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</si>
  <si>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</si>
  <si>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</si>
  <si>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</si>
  <si>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</si>
  <si>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</si>
  <si>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</si>
  <si>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</si>
  <si>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</si>
  <si>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</si>
  <si>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</si>
  <si>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</si>
  <si>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</si>
  <si>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</si>
  <si>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</si>
  <si>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</si>
  <si>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</si>
  <si>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</si>
  <si>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</si>
  <si>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</si>
  <si>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</si>
  <si>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</si>
  <si>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</si>
  <si>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</si>
  <si>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</si>
  <si>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</si>
  <si>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</si>
  <si>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</si>
  <si>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</si>
  <si>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</si>
  <si>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</si>
  <si>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</si>
  <si>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</si>
  <si>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</si>
  <si>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</si>
  <si>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</si>
  <si>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</si>
  <si>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</si>
  <si>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</si>
  <si>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</si>
  <si>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</si>
  <si>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</si>
  <si>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</si>
  <si>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</si>
  <si>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</si>
  <si>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</si>
  <si>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</si>
  <si>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</si>
  <si>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</si>
  <si>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</si>
  <si>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</si>
  <si>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</si>
  <si>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</si>
  <si>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</si>
  <si>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</si>
  <si>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</si>
  <si>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</si>
  <si>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</si>
  <si>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</si>
  <si>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</si>
  <si>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</si>
  <si>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</si>
  <si>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</si>
  <si>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</si>
  <si>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</si>
  <si>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</si>
  <si>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</si>
  <si>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</si>
  <si>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</si>
  <si>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</si>
  <si>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</si>
  <si>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</si>
  <si>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</si>
  <si>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</si>
  <si>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</si>
  <si>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</si>
  <si>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</si>
  <si>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</si>
  <si>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</si>
  <si>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</si>
  <si>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</si>
  <si>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</si>
  <si>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</si>
  <si>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</si>
  <si>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</si>
  <si>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</si>
  <si>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</si>
  <si>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</si>
  <si>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</si>
  <si>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</si>
  <si>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</si>
  <si>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</si>
  <si>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</si>
  <si>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</si>
  <si>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</si>
  <si>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</si>
  <si>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</si>
  <si>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</si>
  <si>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</si>
  <si>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</si>
  <si>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</si>
  <si>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</si>
  <si>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</si>
  <si>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</si>
  <si>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</si>
  <si>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</si>
  <si>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</si>
  <si>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</si>
  <si>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</si>
  <si>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</si>
  <si>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</si>
  <si>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</si>
  <si>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</si>
  <si>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</si>
  <si>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</si>
  <si>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</si>
  <si>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</si>
  <si>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</si>
  <si>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</si>
  <si>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</si>
  <si>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</si>
  <si>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</si>
  <si>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</si>
  <si>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</si>
  <si>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</si>
  <si>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</si>
  <si>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</si>
  <si>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</si>
  <si>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</si>
  <si>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</si>
  <si>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</si>
  <si>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</si>
  <si>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</si>
  <si>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</si>
  <si>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</si>
  <si>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</si>
  <si>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</si>
  <si>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</si>
  <si>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</si>
  <si>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</si>
  <si>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</si>
  <si>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</si>
  <si>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</si>
  <si>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</si>
  <si>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</si>
  <si>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</si>
  <si>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</si>
  <si>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</si>
  <si>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</si>
  <si>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</si>
  <si>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</si>
  <si>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</si>
  <si>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</si>
  <si>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</si>
  <si>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</si>
  <si>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</si>
  <si>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</si>
  <si>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</si>
  <si>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</si>
  <si>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</si>
  <si>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</si>
  <si>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</si>
  <si>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</si>
  <si>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</si>
  <si>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</si>
  <si>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</si>
  <si>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</si>
  <si>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</si>
  <si>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</si>
  <si>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</si>
  <si>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</si>
  <si>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</si>
  <si>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</si>
  <si>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</si>
  <si>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</si>
  <si>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</si>
  <si>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</si>
  <si>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</si>
  <si>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</si>
  <si>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</si>
  <si>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</si>
  <si>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</si>
  <si>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</si>
  <si>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</si>
  <si>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</si>
  <si>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</si>
  <si>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</si>
  <si>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</si>
  <si>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</si>
  <si>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</si>
  <si>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</si>
  <si>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</si>
  <si>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</si>
  <si>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</si>
  <si>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</si>
  <si>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</si>
  <si>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</si>
  <si>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</si>
  <si>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</si>
  <si>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</si>
  <si>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</si>
  <si>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</si>
  <si>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</si>
  <si>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</si>
  <si>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</si>
  <si>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</si>
  <si>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</si>
  <si>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</si>
  <si>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</si>
  <si>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</si>
  <si>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</si>
  <si>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</si>
  <si>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</si>
  <si>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</si>
  <si>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</si>
  <si>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</si>
  <si>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</si>
  <si>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</si>
  <si>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</si>
  <si>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</si>
  <si>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</si>
  <si>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</si>
  <si>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</si>
  <si>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</si>
  <si>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</si>
  <si>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</si>
  <si>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</si>
  <si>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</si>
  <si>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</si>
  <si>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</si>
  <si>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</si>
  <si>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</si>
  <si>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</si>
  <si>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</si>
  <si>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</si>
  <si>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</si>
  <si>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</si>
  <si>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</si>
  <si>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</si>
  <si>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</si>
  <si>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</si>
  <si>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</si>
  <si>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</si>
  <si>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</si>
  <si>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</si>
  <si>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</si>
  <si>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</si>
  <si>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</si>
  <si>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</si>
  <si>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</si>
  <si>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</si>
  <si>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</si>
  <si>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</si>
  <si>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</si>
  <si>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</si>
  <si>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</si>
  <si>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</si>
  <si>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</si>
  <si>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</si>
  <si>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</si>
  <si>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</si>
  <si>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</si>
  <si>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</si>
  <si>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</si>
  <si>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</si>
  <si>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</si>
  <si>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</si>
  <si>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</si>
  <si>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</si>
  <si>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</si>
  <si>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</si>
  <si>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</si>
  <si>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</si>
  <si>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</si>
  <si>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</si>
  <si>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</si>
  <si>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</si>
  <si>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</si>
  <si>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</si>
  <si>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</si>
  <si>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</si>
  <si>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</si>
  <si>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</si>
  <si>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</si>
  <si>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</si>
  <si>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</si>
  <si>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</si>
  <si>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</si>
  <si>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</si>
  <si>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</si>
  <si>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</si>
  <si>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</si>
  <si>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</si>
  <si>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</si>
  <si>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</si>
  <si>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</si>
  <si>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</si>
  <si>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</si>
  <si>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</si>
  <si>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</si>
  <si>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</si>
  <si>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</si>
  <si>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</si>
  <si>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</si>
  <si>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</si>
  <si>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</si>
  <si>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</si>
  <si>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</si>
  <si>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</si>
  <si>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</si>
  <si>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</si>
  <si>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</si>
  <si>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</si>
  <si>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</si>
  <si>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</si>
  <si>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</si>
  <si>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</si>
  <si>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</si>
  <si>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</si>
  <si>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</si>
  <si>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</si>
  <si>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</si>
  <si>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</si>
  <si>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</si>
  <si>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</si>
  <si>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</si>
  <si>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</si>
  <si>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</si>
  <si>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</si>
  <si>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</si>
  <si>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</si>
  <si>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</si>
  <si>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</si>
  <si>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</si>
  <si>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</si>
  <si>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</si>
  <si>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</si>
  <si>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</si>
  <si>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</si>
  <si>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</si>
  <si>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</si>
  <si>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</si>
  <si>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</si>
  <si>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</si>
  <si>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</si>
  <si>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</si>
  <si>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</si>
  <si>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</si>
  <si>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</si>
  <si>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</si>
  <si>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</si>
  <si>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</si>
  <si>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</si>
  <si>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</si>
  <si>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</si>
  <si>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</si>
  <si>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</si>
  <si>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</si>
  <si>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</si>
  <si>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</si>
  <si>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</si>
  <si>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</si>
  <si>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</si>
  <si>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</si>
  <si>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</si>
  <si>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</si>
  <si>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</si>
  <si>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</si>
  <si>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</si>
  <si>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</si>
  <si>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</si>
  <si>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</si>
  <si>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</si>
  <si>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</si>
  <si>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</si>
  <si>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</si>
  <si>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</si>
  <si>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</si>
  <si>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</si>
  <si>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</si>
  <si>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</si>
  <si>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</si>
  <si>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</si>
  <si>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</si>
  <si>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</si>
  <si>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</si>
  <si>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</si>
  <si>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</si>
  <si>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</si>
  <si>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</si>
  <si>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</si>
  <si>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</si>
  <si>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</si>
  <si>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</si>
  <si>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</si>
  <si>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</si>
  <si>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</si>
  <si>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</si>
  <si>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</si>
  <si>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</si>
  <si>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</si>
  <si>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</si>
  <si>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</si>
  <si>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</si>
  <si>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</si>
  <si>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</si>
  <si>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</si>
  <si>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</si>
  <si>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</si>
  <si>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</si>
  <si>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</si>
  <si>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</si>
  <si>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</si>
  <si>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</si>
  <si>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</si>
  <si>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</si>
  <si>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</si>
  <si>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</si>
  <si>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</si>
  <si>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</si>
  <si>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</si>
  <si>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</si>
  <si>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</si>
  <si>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</si>
  <si>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</si>
  <si>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</si>
  <si>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</si>
  <si>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</si>
  <si>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</si>
  <si>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</si>
  <si>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</si>
  <si>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</si>
  <si>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</si>
  <si>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</si>
  <si>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</si>
  <si>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</si>
  <si>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</si>
  <si>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</si>
  <si>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</si>
  <si>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</si>
  <si>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</si>
  <si>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</si>
  <si>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</si>
  <si>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</si>
  <si>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</si>
  <si>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</si>
  <si>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</si>
  <si>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</si>
  <si>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</si>
  <si>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</si>
  <si>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</si>
  <si>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</si>
  <si>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</si>
  <si>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</si>
  <si>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</si>
  <si>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</si>
  <si>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</si>
  <si>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</si>
  <si>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</si>
  <si>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</si>
  <si>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</si>
  <si>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</si>
  <si>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</si>
  <si>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</si>
  <si>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</si>
  <si>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</si>
  <si>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</si>
  <si>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</si>
  <si>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</si>
  <si>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</si>
  <si>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</si>
  <si>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</si>
  <si>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</si>
  <si>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</si>
  <si>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</si>
  <si>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</si>
  <si>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</si>
  <si>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</si>
  <si>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</si>
  <si>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</si>
  <si>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</si>
  <si>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</si>
  <si>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</si>
  <si>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</si>
  <si>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</si>
  <si>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</si>
  <si>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</si>
  <si>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</si>
  <si>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</si>
  <si>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</si>
  <si>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</si>
  <si>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</si>
  <si>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</si>
  <si>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</si>
  <si>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</si>
  <si>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</si>
  <si>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</si>
  <si>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</si>
  <si>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</si>
  <si>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</si>
  <si>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</si>
  <si>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</si>
  <si>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</si>
  <si>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</si>
  <si>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</si>
  <si>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</si>
  <si>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</si>
  <si>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</si>
  <si>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</si>
  <si>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</si>
  <si>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</si>
  <si>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</si>
  <si>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</si>
  <si>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</si>
  <si>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</si>
  <si>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</si>
  <si>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</si>
  <si>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</si>
  <si>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</si>
  <si>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</si>
  <si>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</si>
  <si>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</si>
  <si>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</si>
  <si>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</si>
  <si>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</si>
  <si>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</si>
  <si>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</si>
  <si>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</si>
  <si>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</si>
  <si>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</si>
  <si>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</si>
  <si>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</si>
  <si>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</si>
  <si>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</si>
  <si>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</si>
  <si>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</si>
  <si>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</si>
  <si>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</si>
  <si>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</si>
  <si>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</si>
  <si>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</si>
  <si>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</si>
  <si>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</si>
  <si>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</si>
  <si>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</si>
  <si>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</si>
  <si>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</si>
  <si>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</si>
  <si>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</si>
  <si>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</si>
  <si>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</si>
  <si>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</si>
  <si>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</si>
  <si>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</si>
  <si>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</si>
  <si>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</si>
  <si>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</si>
  <si>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</si>
  <si>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</si>
  <si>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</si>
  <si>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</si>
  <si>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</si>
  <si>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</si>
  <si>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</si>
  <si>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</si>
  <si>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</si>
  <si>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</si>
  <si>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</si>
  <si>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</si>
  <si>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</si>
  <si>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</si>
  <si>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</si>
  <si>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</si>
  <si>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</si>
  <si>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</si>
  <si>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</si>
  <si>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</si>
  <si>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</si>
  <si>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</si>
  <si>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</si>
  <si>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</si>
  <si>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</si>
  <si>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</si>
  <si>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</si>
  <si>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</si>
  <si>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</si>
  <si>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</si>
  <si>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</si>
  <si>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</si>
  <si>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</si>
  <si>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</si>
  <si>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</si>
  <si>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</si>
  <si>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</si>
  <si>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</si>
  <si>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</si>
  <si>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</si>
  <si>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</si>
  <si>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</si>
  <si>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</si>
  <si>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</si>
  <si>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</si>
  <si>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</si>
  <si>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</si>
  <si>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</si>
  <si>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</si>
  <si>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</si>
  <si>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</si>
  <si>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</si>
  <si>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</si>
  <si>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</si>
  <si>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</si>
  <si>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</si>
  <si>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</si>
  <si>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</si>
  <si>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</si>
  <si>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</si>
  <si>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</si>
  <si>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</si>
  <si>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</si>
  <si>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</si>
  <si>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</si>
  <si>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</si>
  <si>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</si>
  <si>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</si>
  <si>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</si>
  <si>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</si>
  <si>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</si>
  <si>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</si>
  <si>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</si>
  <si>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</si>
  <si>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</si>
  <si>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</si>
  <si>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</si>
  <si>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</si>
  <si>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</si>
  <si>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</si>
  <si>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</si>
  <si>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</si>
  <si>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</si>
  <si>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</si>
  <si>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</si>
  <si>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</si>
  <si>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</si>
  <si>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</si>
  <si>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</si>
  <si>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</si>
  <si>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</si>
  <si>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</si>
  <si>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</si>
  <si>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</si>
  <si>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</si>
  <si>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</si>
  <si>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</si>
  <si>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</si>
  <si>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</si>
  <si>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</si>
  <si>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</si>
  <si>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</si>
  <si>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</si>
  <si>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</si>
  <si>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</si>
  <si>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</si>
  <si>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</si>
  <si>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</si>
  <si>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</si>
  <si>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</si>
  <si>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</si>
  <si>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</si>
  <si>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</si>
  <si>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</si>
  <si>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</si>
  <si>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</si>
  <si>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</si>
  <si>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</si>
  <si>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</si>
  <si>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</si>
  <si>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</si>
  <si>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</si>
  <si>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</si>
  <si>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</si>
  <si>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</si>
  <si>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</si>
  <si>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</si>
  <si>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</si>
  <si>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</si>
  <si>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</si>
  <si>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</si>
  <si>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</si>
  <si>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</si>
  <si>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</si>
  <si>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</si>
  <si>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</si>
  <si>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</si>
  <si>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</si>
  <si>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</si>
  <si>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</si>
  <si>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</si>
  <si>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</si>
  <si>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</si>
  <si>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</si>
  <si>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</si>
  <si>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</si>
  <si>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</si>
  <si>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</si>
  <si>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</si>
  <si>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</si>
  <si>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</si>
  <si>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</si>
  <si>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</si>
  <si>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</si>
  <si>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</si>
  <si>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</si>
  <si>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</si>
  <si>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</si>
  <si>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</si>
  <si>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</si>
  <si>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</si>
  <si>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</si>
  <si>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</si>
  <si>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</si>
  <si>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</si>
  <si>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</si>
  <si>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</si>
  <si>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</si>
  <si>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</si>
  <si>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</si>
  <si>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</si>
  <si>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</si>
  <si>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</si>
  <si>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</si>
  <si>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</si>
  <si>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</si>
  <si>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</si>
  <si>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</si>
  <si>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</si>
  <si>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</si>
  <si>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</si>
  <si>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</si>
  <si>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</si>
  <si>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</si>
  <si>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</si>
  <si>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</si>
  <si>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</si>
  <si>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</si>
  <si>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</si>
  <si>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</si>
  <si>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</si>
  <si>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</si>
  <si>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</si>
  <si>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</si>
  <si>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</si>
  <si>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</si>
  <si>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</si>
  <si>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</si>
  <si>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</si>
  <si>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</si>
  <si>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</si>
  <si>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</si>
  <si>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</si>
  <si>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</si>
  <si>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</si>
  <si>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</si>
  <si>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</si>
  <si>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</si>
  <si>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</si>
  <si>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</si>
  <si>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</si>
  <si>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</si>
  <si>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</si>
  <si>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</si>
  <si>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</si>
  <si>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</si>
  <si>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</si>
  <si>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</si>
  <si>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</si>
  <si>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</si>
  <si>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</si>
  <si>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</si>
  <si>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</si>
  <si>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</si>
  <si>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</si>
  <si>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</si>
  <si>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</si>
  <si>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</si>
  <si>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</si>
  <si>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</si>
  <si>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</si>
  <si>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</si>
  <si>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</si>
  <si>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</si>
  <si>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</si>
  <si>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</si>
  <si>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</si>
  <si>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</si>
  <si>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</si>
  <si>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</si>
  <si>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</si>
  <si>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</si>
  <si>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</si>
  <si>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</si>
  <si>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</si>
  <si>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</si>
  <si>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</si>
  <si>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</si>
  <si>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</si>
  <si>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</si>
  <si>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</si>
  <si>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</si>
  <si>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</si>
  <si>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</si>
  <si>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</si>
  <si>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</si>
  <si>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</si>
  <si>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</si>
  <si>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</si>
  <si>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</si>
  <si>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</si>
  <si>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</si>
  <si>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</si>
  <si>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</si>
  <si>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</si>
  <si>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</si>
  <si>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</si>
  <si>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</si>
  <si>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</si>
  <si>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</si>
  <si>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</si>
  <si>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</si>
  <si>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</si>
  <si>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</si>
  <si>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</si>
  <si>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</si>
  <si>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</si>
  <si>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</si>
  <si>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</si>
  <si>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</si>
  <si>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</si>
  <si>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</si>
  <si>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</si>
  <si>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</si>
  <si>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</si>
  <si>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</si>
  <si>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</si>
  <si>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</si>
  <si>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</si>
  <si>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</si>
  <si>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</si>
  <si>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</si>
  <si>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</si>
  <si>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</si>
  <si>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</si>
  <si>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</si>
  <si>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</si>
  <si>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</si>
  <si>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</si>
  <si>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</si>
  <si>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</si>
  <si>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</si>
  <si>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</si>
  <si>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</si>
  <si>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</si>
  <si>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</si>
  <si>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</si>
  <si>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</si>
  <si>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</si>
  <si>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</si>
  <si>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</si>
  <si>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</si>
  <si>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</si>
  <si>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</si>
  <si>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</si>
  <si>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</si>
  <si>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</si>
  <si>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</si>
  <si>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</si>
  <si>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</si>
  <si>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</si>
  <si>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</si>
  <si>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</si>
  <si>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</si>
  <si>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</si>
  <si>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</si>
  <si>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</si>
  <si>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</si>
  <si>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</si>
  <si>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</si>
  <si>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</si>
  <si>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</si>
  <si>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</si>
  <si>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</si>
  <si>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</si>
  <si>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</si>
  <si>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</si>
  <si>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</si>
  <si>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</si>
  <si>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</si>
  <si>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</si>
  <si>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</si>
  <si>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</si>
  <si>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</si>
  <si>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</si>
  <si>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</si>
  <si>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</si>
  <si>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</si>
  <si>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</si>
  <si>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</si>
  <si>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</si>
  <si>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</si>
  <si>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</si>
  <si>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</si>
  <si>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</si>
  <si>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</si>
  <si>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</si>
  <si>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</si>
  <si>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</si>
  <si>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</si>
  <si>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</si>
  <si>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</si>
  <si>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</si>
  <si>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</si>
  <si>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</si>
  <si>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</si>
  <si>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</si>
  <si>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</si>
  <si>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</si>
  <si>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</si>
  <si>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</si>
  <si>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</si>
  <si>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</si>
  <si>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</si>
  <si>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</si>
  <si>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</si>
  <si>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</si>
  <si>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</si>
  <si>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</si>
  <si>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</si>
  <si>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</si>
  <si>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</si>
  <si>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</si>
  <si>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</si>
  <si>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</si>
  <si>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</si>
  <si>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</si>
  <si>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</si>
  <si>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</si>
  <si>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</si>
  <si>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</si>
  <si>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</si>
  <si>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</si>
  <si>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</si>
  <si>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</si>
  <si>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</si>
  <si>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</si>
  <si>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</si>
  <si>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</si>
  <si>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</si>
  <si>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</si>
  <si>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</si>
  <si>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</si>
  <si>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</si>
  <si>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</si>
  <si>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</si>
  <si>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</si>
  <si>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</si>
  <si>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</si>
  <si>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</si>
  <si>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</si>
  <si>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</si>
  <si>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</si>
  <si>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</si>
  <si>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</si>
  <si>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</si>
  <si>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</si>
  <si>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</si>
  <si>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</si>
  <si>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</si>
  <si>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</si>
  <si>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</si>
  <si>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</si>
  <si>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</si>
  <si>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</si>
  <si>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</si>
  <si>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</si>
  <si>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</si>
  <si>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</si>
  <si>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</si>
  <si>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</si>
  <si>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</si>
  <si>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</si>
  <si>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</si>
  <si>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</si>
  <si>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</si>
  <si>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</si>
  <si>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</si>
  <si>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</si>
  <si>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</si>
  <si>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</si>
  <si>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</si>
  <si>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</si>
  <si>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</si>
  <si>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</si>
  <si>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</si>
  <si>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</si>
  <si>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</si>
  <si>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</si>
  <si>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</si>
  <si>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</si>
  <si>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</si>
  <si>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</si>
  <si>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</si>
  <si>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</si>
  <si>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</si>
  <si>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</si>
  <si>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</si>
  <si>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</si>
  <si>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</si>
  <si>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</si>
  <si>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</si>
  <si>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</si>
  <si>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</si>
  <si>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</si>
  <si>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</si>
  <si>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</si>
  <si>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</si>
  <si>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</si>
  <si>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</si>
  <si>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</si>
  <si>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</si>
  <si>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</si>
  <si>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</si>
  <si>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</si>
  <si>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</si>
  <si>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</si>
  <si>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</si>
  <si>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</si>
  <si>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</si>
  <si>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</si>
  <si>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</si>
  <si>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</si>
  <si>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</si>
  <si>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</si>
  <si>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</si>
  <si>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</si>
  <si>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</si>
  <si>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</si>
  <si>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</si>
  <si>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</si>
  <si>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</si>
  <si>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</si>
  <si>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</si>
  <si>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</si>
  <si>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</si>
  <si>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</si>
  <si>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</si>
  <si>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</si>
  <si>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</si>
  <si>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</si>
  <si>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</si>
  <si>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</si>
  <si>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</si>
  <si>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</si>
  <si>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</si>
  <si>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</si>
  <si>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</si>
  <si>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</si>
  <si>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</si>
  <si>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</si>
  <si>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</si>
  <si>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</si>
  <si>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</si>
  <si>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</si>
  <si>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</si>
  <si>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</si>
  <si>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</si>
  <si>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</si>
  <si>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</si>
  <si>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</si>
  <si>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</si>
  <si>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</si>
  <si>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</si>
  <si>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</si>
  <si>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</si>
  <si>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</si>
  <si>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</si>
  <si>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</si>
  <si>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</si>
  <si>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</si>
  <si>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</si>
  <si>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</si>
  <si>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</si>
  <si>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</si>
  <si>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</si>
  <si>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</si>
  <si>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</si>
  <si>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</si>
  <si>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</si>
  <si>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</si>
  <si>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</si>
  <si>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</si>
  <si>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</si>
  <si>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</si>
  <si>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</si>
  <si>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</si>
  <si>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</si>
  <si>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</si>
  <si>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</si>
  <si>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</si>
  <si>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</si>
  <si>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</si>
  <si>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</si>
  <si>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</si>
  <si>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</si>
  <si>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</si>
  <si>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</si>
  <si>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</si>
  <si>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</si>
  <si>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</si>
  <si>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</si>
  <si>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</si>
  <si>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</si>
  <si>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</si>
  <si>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</si>
  <si>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</si>
  <si>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</si>
  <si>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</si>
  <si>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</si>
  <si>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</si>
  <si>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</si>
  <si>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</si>
  <si>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</si>
  <si>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</si>
  <si>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</si>
  <si>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</si>
  <si>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</si>
  <si>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</si>
  <si>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</si>
  <si>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</si>
  <si>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</si>
  <si>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</si>
  <si>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</si>
  <si>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</si>
  <si>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</si>
  <si>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</si>
  <si>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</si>
  <si>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</si>
  <si>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</si>
  <si>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</si>
  <si>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</si>
  <si>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</si>
  <si>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</si>
  <si>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</si>
  <si>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</si>
  <si>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</si>
  <si>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</si>
  <si>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</si>
  <si>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</si>
  <si>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</si>
  <si>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</si>
  <si>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</si>
  <si>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</si>
  <si>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</si>
  <si>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</si>
  <si>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</si>
  <si>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</si>
  <si>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</si>
  <si>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</si>
  <si>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</si>
  <si>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</si>
  <si>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</si>
  <si>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</si>
  <si>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</si>
  <si>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</si>
  <si>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</si>
  <si>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</si>
  <si>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</si>
  <si>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</si>
  <si>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</si>
  <si>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</si>
  <si>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</si>
  <si>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</si>
  <si>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</si>
  <si>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</si>
  <si>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</si>
  <si>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</si>
  <si>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</si>
  <si>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</si>
  <si>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</si>
  <si>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</si>
  <si>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</si>
  <si>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</si>
  <si>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</si>
  <si>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</si>
  <si>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</si>
  <si>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</si>
  <si>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</si>
  <si>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</si>
  <si>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</si>
  <si>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</si>
  <si>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</si>
  <si>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</si>
  <si>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</si>
  <si>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</si>
  <si>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</si>
  <si>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</si>
  <si>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</si>
  <si>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</si>
  <si>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</si>
  <si>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</si>
  <si>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</si>
  <si>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</si>
  <si>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</si>
  <si>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</si>
  <si>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</si>
  <si>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</si>
  <si>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</si>
  <si>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</si>
  <si>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</si>
  <si>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</si>
  <si>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</si>
  <si>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</si>
  <si>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</si>
  <si>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</si>
  <si>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</si>
  <si>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</si>
  <si>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</si>
  <si>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</si>
  <si>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</si>
  <si>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</si>
  <si>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</si>
  <si>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</si>
  <si>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</si>
  <si>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</si>
  <si>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</si>
  <si>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</si>
  <si>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</si>
  <si>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</si>
  <si>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</si>
  <si>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</si>
  <si>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</si>
  <si>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</si>
  <si>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</si>
  <si>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</si>
  <si>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</si>
  <si>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</si>
  <si>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</si>
  <si>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</si>
  <si>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</si>
  <si>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</si>
  <si>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</si>
  <si>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</si>
  <si>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</si>
  <si>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</si>
  <si>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</si>
  <si>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</si>
  <si>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</si>
  <si>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</si>
  <si>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</si>
  <si>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</si>
  <si>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</si>
  <si>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</si>
  <si>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</si>
  <si>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</si>
  <si>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</si>
  <si>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</si>
  <si>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</si>
  <si>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</si>
  <si>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</si>
  <si>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</si>
  <si>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</si>
  <si>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</si>
  <si>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</si>
  <si>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</si>
  <si>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</si>
  <si>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</si>
  <si>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</si>
  <si>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</si>
  <si>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</si>
  <si>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</si>
  <si>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</si>
  <si>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</si>
  <si>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</si>
  <si>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</si>
  <si>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</si>
  <si>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</si>
  <si>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</si>
  <si>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</si>
  <si>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</si>
  <si>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</si>
  <si>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</si>
  <si>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</si>
  <si>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</si>
  <si>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</si>
  <si>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</si>
  <si>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</si>
  <si>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</si>
  <si>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</si>
  <si>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</si>
  <si>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</si>
  <si>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</si>
  <si>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</si>
  <si>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</si>
  <si>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</si>
  <si>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</si>
  <si>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</si>
  <si>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</si>
  <si>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</si>
  <si>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</si>
  <si>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</si>
  <si>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</si>
  <si>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</si>
  <si>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</si>
  <si>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</si>
  <si>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</si>
  <si>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</si>
  <si>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</si>
  <si>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</si>
  <si>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</si>
  <si>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</si>
  <si>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</si>
  <si>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</si>
  <si>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</si>
  <si>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</si>
  <si>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</si>
  <si>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</si>
  <si>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</si>
  <si>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</si>
  <si>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</si>
  <si>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</si>
  <si>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</si>
  <si>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</si>
  <si>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</si>
  <si>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</si>
  <si>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</si>
  <si>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</si>
  <si>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</si>
  <si>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</si>
  <si>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</si>
  <si>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</si>
  <si>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</si>
  <si>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</si>
  <si>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</si>
  <si>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</si>
  <si>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</si>
  <si>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</si>
  <si>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</si>
  <si>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</si>
  <si>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</si>
  <si>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</si>
  <si>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</si>
  <si>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</si>
  <si>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</si>
  <si>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</si>
  <si>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</si>
  <si>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</si>
  <si>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</si>
  <si>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</si>
  <si>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</si>
  <si>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</si>
  <si>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</si>
  <si>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</si>
  <si>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</si>
  <si>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</si>
  <si>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</si>
  <si>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</si>
  <si>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</si>
  <si>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</si>
  <si>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</si>
  <si>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</si>
  <si>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</si>
  <si>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</si>
  <si>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</si>
  <si>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</si>
  <si>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</si>
  <si>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</si>
  <si>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</si>
  <si>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</si>
  <si>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</si>
  <si>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</si>
  <si>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</si>
  <si>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</si>
  <si>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</si>
  <si>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</si>
  <si>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</si>
  <si>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</si>
  <si>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</si>
  <si>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</si>
  <si>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</si>
  <si>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</si>
  <si>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</si>
  <si>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</si>
  <si>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</si>
  <si>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</si>
  <si>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</si>
  <si>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</si>
  <si>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</si>
  <si>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</si>
  <si>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</si>
  <si>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</si>
  <si>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</si>
  <si>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</si>
  <si>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</si>
  <si>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</si>
  <si>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</si>
  <si>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</si>
  <si>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</si>
  <si>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</si>
  <si>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</si>
  <si>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</si>
  <si>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</si>
  <si>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</si>
  <si>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</si>
  <si>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</si>
  <si>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</si>
  <si>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</si>
  <si>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</si>
  <si>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</si>
  <si>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</si>
  <si>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</si>
  <si>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</si>
  <si>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</si>
  <si>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</si>
  <si>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</si>
  <si>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</si>
  <si>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</si>
  <si>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</si>
  <si>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</si>
  <si>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</si>
  <si>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</si>
  <si>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</si>
  <si>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</si>
  <si>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</si>
  <si>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</si>
  <si>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</si>
  <si>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</si>
  <si>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</si>
  <si>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</si>
  <si>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</si>
  <si>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</si>
  <si>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</si>
  <si>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</si>
  <si>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</si>
  <si>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</si>
  <si>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</si>
  <si>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</si>
  <si>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</si>
  <si>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</si>
  <si>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</si>
  <si>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</si>
  <si>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</si>
  <si>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</si>
  <si>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</si>
  <si>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</si>
  <si>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</si>
  <si>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</si>
  <si>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</si>
  <si>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</si>
  <si>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</si>
  <si>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</si>
  <si>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</si>
  <si>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</si>
  <si>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</si>
  <si>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</si>
  <si>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</si>
  <si>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</si>
  <si>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</si>
  <si>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</si>
  <si>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</si>
  <si>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</si>
  <si>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</si>
  <si>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</si>
  <si>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</si>
  <si>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</si>
  <si>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</si>
  <si>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</si>
  <si>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</si>
  <si>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</si>
  <si>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</si>
  <si>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</si>
  <si>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</si>
  <si>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</si>
  <si>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</si>
  <si>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</si>
  <si>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</si>
  <si>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</si>
  <si>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</si>
  <si>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</si>
  <si>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</si>
  <si>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</si>
  <si>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</si>
  <si>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</si>
  <si>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</si>
  <si>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</si>
  <si>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</si>
  <si>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</si>
  <si>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</si>
  <si>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</si>
  <si>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</si>
  <si>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</si>
  <si>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</si>
  <si>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</si>
  <si>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</si>
  <si>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</si>
  <si>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</si>
  <si>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</si>
  <si>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</si>
  <si>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</si>
  <si>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</si>
  <si>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</si>
  <si>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</si>
  <si>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</si>
  <si>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</si>
  <si>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</si>
  <si>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</si>
  <si>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</si>
  <si>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</si>
  <si>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</si>
  <si>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</si>
  <si>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</si>
  <si>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</si>
  <si>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</si>
  <si>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</si>
  <si>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</si>
  <si>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</si>
  <si>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</si>
  <si>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</si>
  <si>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</si>
  <si>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</si>
  <si>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</si>
  <si>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</si>
  <si>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</si>
  <si>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</si>
  <si>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</si>
  <si>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</si>
  <si>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</si>
  <si>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</si>
  <si>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</si>
  <si>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</si>
  <si>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</si>
  <si>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</si>
  <si>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</si>
  <si>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</si>
  <si>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</si>
  <si>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</si>
  <si>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</si>
  <si>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</si>
  <si>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</si>
  <si>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</si>
  <si>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</si>
  <si>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</si>
  <si>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</si>
  <si>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</si>
  <si>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</si>
  <si>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</si>
  <si>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</si>
  <si>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</si>
  <si>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</si>
  <si>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</si>
  <si>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</si>
  <si>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</si>
  <si>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</si>
  <si>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</si>
  <si>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</si>
  <si>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</si>
  <si>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</si>
  <si>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</si>
  <si>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</si>
  <si>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</si>
  <si>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</si>
  <si>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</si>
  <si>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</si>
  <si>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</si>
  <si>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</si>
  <si>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</si>
  <si>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</si>
  <si>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</si>
  <si>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</si>
  <si>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</si>
  <si>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</si>
  <si>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</si>
  <si>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</si>
  <si>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</si>
  <si>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</si>
  <si>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</si>
  <si>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</si>
  <si>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</si>
  <si>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</si>
  <si>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</si>
  <si>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</si>
  <si>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</si>
  <si>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</si>
  <si>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</si>
  <si>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</si>
  <si>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</si>
  <si>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</si>
  <si>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</si>
  <si>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</si>
  <si>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</si>
  <si>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</si>
  <si>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</si>
  <si>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</si>
  <si>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</si>
  <si>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</si>
  <si>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</si>
  <si>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</si>
  <si>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</si>
  <si>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</si>
  <si>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</si>
  <si>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</si>
  <si>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</si>
  <si>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</si>
  <si>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</si>
  <si>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</si>
  <si>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</si>
  <si>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</si>
  <si>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</si>
  <si>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</si>
  <si>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</si>
  <si>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</si>
  <si>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</si>
  <si>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</si>
  <si>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</si>
  <si>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</si>
  <si>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</si>
  <si>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</si>
  <si>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</si>
  <si>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</si>
  <si>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</si>
  <si>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</si>
  <si>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</si>
  <si>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</si>
  <si>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</si>
  <si>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</si>
  <si>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</si>
  <si>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</si>
  <si>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</si>
  <si>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</si>
  <si>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</si>
  <si>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</si>
  <si>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</si>
  <si>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</si>
  <si>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</si>
  <si>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</si>
  <si>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</si>
  <si>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</si>
  <si>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</si>
  <si>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</si>
  <si>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</si>
  <si>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</si>
  <si>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</si>
  <si>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</si>
  <si>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</si>
  <si>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</si>
  <si>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</si>
  <si>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</si>
  <si>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</si>
  <si>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</si>
  <si>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</si>
  <si>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</si>
  <si>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</si>
  <si>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</si>
  <si>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</si>
  <si>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</si>
  <si>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</si>
  <si>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</si>
  <si>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</si>
  <si>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</si>
  <si>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</si>
  <si>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</si>
  <si>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</si>
  <si>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</si>
  <si>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</si>
  <si>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</si>
  <si>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</si>
  <si>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</si>
  <si>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</si>
  <si>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</si>
  <si>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</si>
  <si>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</si>
  <si>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</si>
  <si>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</si>
  <si>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</si>
  <si>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</si>
  <si>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</si>
  <si>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</si>
  <si>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</si>
  <si>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</si>
  <si>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</si>
  <si>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</si>
  <si>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</si>
  <si>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</si>
  <si>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</si>
  <si>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</si>
  <si>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</si>
  <si>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</si>
  <si>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</si>
  <si>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</si>
  <si>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</si>
  <si>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</si>
  <si>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</si>
  <si>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</si>
  <si>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</si>
  <si>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</si>
  <si>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</si>
  <si>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</si>
  <si>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</si>
  <si>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</si>
  <si>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</si>
  <si>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</si>
  <si>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</si>
  <si>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</si>
  <si>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</si>
  <si>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</si>
  <si>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</si>
  <si>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</si>
  <si>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</si>
  <si>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</si>
  <si>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</si>
  <si>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</si>
  <si>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</si>
  <si>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</si>
  <si>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</si>
  <si>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</si>
  <si>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</si>
  <si>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</si>
  <si>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</si>
  <si>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</si>
  <si>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</si>
  <si>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</si>
  <si>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</si>
  <si>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</si>
  <si>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</si>
  <si>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</si>
  <si>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</si>
  <si>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</si>
  <si>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</si>
  <si>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</si>
  <si>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</si>
  <si>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</si>
  <si>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</si>
  <si>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</si>
  <si>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</si>
  <si>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</si>
  <si>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</si>
  <si>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</si>
  <si>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</si>
  <si>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</si>
  <si>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</si>
  <si>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</si>
  <si>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</si>
  <si>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</si>
  <si>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</si>
  <si>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</si>
  <si>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</si>
  <si>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</si>
  <si>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</si>
  <si>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</si>
  <si>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</si>
  <si>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</si>
  <si>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</si>
  <si>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</si>
  <si>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</si>
  <si>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</si>
  <si>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</si>
  <si>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</si>
  <si>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</si>
  <si>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</si>
  <si>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</si>
  <si>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</si>
  <si>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</si>
  <si>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</si>
  <si>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</si>
  <si>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</si>
  <si>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</si>
  <si>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</si>
  <si>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</si>
  <si>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</si>
  <si>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</si>
  <si>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</si>
  <si>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</si>
  <si>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</si>
  <si>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</si>
  <si>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</si>
  <si>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</si>
  <si>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</si>
  <si>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</si>
  <si>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</si>
  <si>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</si>
  <si>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</si>
  <si>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</si>
  <si>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</si>
  <si>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</si>
  <si>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</si>
  <si>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</si>
  <si>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</si>
  <si>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</si>
  <si>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</si>
  <si>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</si>
  <si>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</si>
  <si>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</si>
  <si>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</si>
  <si>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</si>
  <si>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</si>
  <si>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</si>
  <si>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</si>
  <si>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</si>
  <si>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</si>
  <si>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</si>
  <si>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</si>
  <si>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</si>
  <si>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</si>
  <si>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</si>
  <si>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</si>
  <si>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</si>
  <si>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</si>
  <si>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</si>
  <si>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</si>
  <si>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</si>
  <si>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</si>
  <si>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</si>
  <si>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</si>
  <si>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</si>
  <si>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</si>
  <si>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</si>
  <si>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</si>
  <si>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</si>
  <si>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</si>
  <si>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</si>
  <si>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</si>
  <si>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</si>
  <si>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</si>
  <si>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</si>
  <si>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</si>
  <si>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</si>
  <si>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</si>
  <si>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</si>
  <si>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</si>
  <si>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</si>
  <si>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</si>
  <si>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</si>
  <si>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</si>
  <si>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</si>
  <si>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</si>
  <si>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</si>
  <si>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</si>
  <si>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</si>
  <si>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</si>
  <si>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</si>
  <si>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</si>
  <si>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</si>
  <si>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</si>
  <si>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</si>
  <si>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</si>
  <si>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</si>
  <si>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</si>
  <si>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</si>
  <si>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</si>
  <si>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</si>
  <si>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</si>
  <si>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</si>
  <si>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</si>
  <si>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</si>
  <si>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</si>
  <si>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</si>
  <si>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</si>
  <si>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</si>
  <si>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</si>
  <si>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</si>
  <si>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</si>
  <si>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</si>
  <si>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</si>
  <si>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</si>
  <si>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</si>
  <si>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</si>
  <si>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</si>
  <si>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</si>
  <si>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</si>
  <si>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</si>
  <si>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</si>
  <si>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</si>
  <si>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</si>
  <si>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</si>
  <si>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</si>
  <si>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</si>
  <si>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</si>
  <si>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</si>
  <si>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</si>
  <si>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</si>
  <si>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</si>
  <si>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</si>
  <si>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</si>
  <si>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</si>
  <si>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</si>
  <si>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</si>
  <si>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</si>
  <si>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</si>
  <si>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</si>
  <si>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</si>
  <si>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</si>
  <si>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</si>
  <si>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</si>
  <si>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</si>
  <si>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</si>
  <si>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</si>
  <si>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</si>
  <si>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</si>
  <si>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</si>
  <si>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</si>
  <si>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</si>
  <si>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</si>
  <si>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</si>
  <si>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</si>
  <si>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</si>
  <si>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</si>
  <si>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</si>
  <si>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</si>
  <si>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</si>
  <si>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</si>
  <si>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</si>
  <si>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</si>
  <si>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</si>
  <si>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</si>
  <si>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</si>
  <si>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</si>
  <si>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</si>
  <si>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</si>
  <si>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</si>
  <si>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</si>
  <si>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</si>
  <si>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</si>
  <si>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</si>
  <si>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</si>
  <si>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</si>
  <si>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</si>
  <si>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</si>
  <si>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</si>
  <si>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</si>
  <si>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</si>
  <si>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</si>
  <si>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</si>
  <si>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</si>
  <si>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</si>
  <si>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</si>
  <si>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</si>
  <si>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</si>
  <si>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</si>
  <si>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</si>
  <si>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</si>
  <si>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</si>
  <si>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</si>
  <si>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</si>
  <si>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</si>
  <si>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</si>
  <si>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</si>
  <si>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</si>
  <si>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</si>
  <si>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</si>
  <si>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</si>
  <si>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</si>
  <si>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</si>
  <si>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</si>
  <si>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</si>
  <si>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</si>
  <si>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</si>
  <si>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</si>
  <si>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</si>
  <si>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</si>
  <si>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</si>
  <si>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</si>
  <si>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</si>
  <si>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</si>
  <si>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</si>
  <si>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</si>
  <si>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</si>
  <si>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</si>
  <si>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</si>
  <si>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</si>
  <si>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</si>
  <si>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</si>
  <si>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</si>
  <si>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</si>
  <si>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</si>
  <si>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</si>
  <si>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</si>
  <si>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</si>
  <si>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</si>
  <si>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</si>
  <si>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</si>
  <si>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</si>
  <si>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</si>
  <si>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</si>
  <si>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</si>
  <si>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</si>
  <si>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</si>
  <si>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</si>
  <si>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</si>
  <si>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</si>
  <si>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</si>
  <si>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</si>
  <si>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</si>
  <si>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</si>
  <si>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</si>
  <si>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</si>
  <si>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</si>
  <si>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</si>
  <si>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</si>
  <si>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</si>
  <si>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</si>
  <si>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</si>
  <si>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</si>
  <si>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</si>
  <si>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</si>
  <si>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</si>
  <si>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</si>
  <si>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</si>
  <si>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</si>
  <si>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</si>
  <si>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</si>
  <si>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</si>
  <si>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</si>
  <si>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</si>
  <si>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</si>
  <si>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</si>
  <si>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</si>
  <si>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</si>
  <si>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</si>
  <si>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</si>
  <si>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</si>
  <si>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</si>
  <si>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</si>
  <si>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</si>
  <si>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</si>
  <si>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</si>
  <si>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</si>
  <si>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</si>
  <si>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</si>
  <si>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</si>
  <si>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</si>
  <si>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</si>
  <si>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</si>
  <si>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</si>
  <si>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</si>
  <si>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</si>
  <si>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</si>
  <si>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</si>
  <si>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</si>
  <si>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</si>
  <si>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</si>
  <si>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</si>
  <si>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</si>
  <si>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</si>
  <si>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</si>
  <si>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</si>
  <si>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</si>
  <si>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</si>
  <si>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</si>
  <si>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</si>
  <si>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</si>
  <si>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</si>
  <si>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</si>
  <si>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</si>
  <si>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</si>
  <si>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</si>
  <si>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</si>
  <si>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</si>
  <si>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</si>
  <si>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</si>
  <si>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</si>
  <si>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</si>
  <si>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</si>
  <si>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</si>
  <si>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</si>
  <si>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</si>
  <si>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</si>
  <si>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</si>
  <si>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</si>
  <si>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</si>
  <si>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</si>
  <si>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</si>
  <si>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</si>
  <si>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</si>
  <si>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</si>
  <si>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</si>
  <si>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</si>
  <si>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</si>
  <si>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</si>
  <si>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</si>
  <si>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</si>
  <si>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</si>
  <si>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</si>
  <si>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</si>
  <si>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</si>
  <si>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</si>
  <si>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</si>
  <si>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</si>
  <si>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</si>
  <si>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</si>
  <si>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</si>
  <si>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</si>
  <si>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</si>
  <si>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</si>
  <si>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</si>
  <si>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</si>
  <si>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</si>
  <si>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</si>
  <si>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</si>
  <si>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</si>
  <si>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</si>
  <si>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</si>
  <si>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</si>
  <si>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</si>
  <si>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</si>
  <si>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</si>
  <si>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</si>
  <si>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</si>
  <si>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</si>
  <si>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</si>
  <si>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</si>
  <si>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</si>
  <si>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</si>
  <si>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</si>
  <si>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</si>
  <si>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</si>
  <si>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</si>
  <si>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</si>
  <si>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</si>
  <si>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</si>
  <si>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</si>
  <si>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</si>
  <si>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</si>
  <si>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</si>
  <si>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</si>
  <si>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</si>
  <si>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</si>
  <si>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</si>
  <si>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</si>
  <si>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</si>
  <si>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</si>
  <si>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</si>
  <si>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</si>
  <si>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</si>
  <si>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</si>
  <si>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</si>
  <si>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</si>
  <si>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</si>
  <si>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</si>
  <si>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</si>
  <si>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</si>
  <si>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</si>
  <si>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</si>
  <si>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</si>
  <si>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</si>
  <si>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</si>
  <si>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</si>
  <si>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</si>
  <si>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</si>
  <si>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</si>
  <si>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</si>
  <si>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</si>
  <si>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</si>
  <si>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</si>
  <si>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</si>
  <si>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</si>
  <si>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</si>
  <si>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</si>
  <si>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</si>
  <si>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</si>
  <si>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</si>
  <si>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</si>
  <si>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</si>
  <si>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</si>
  <si>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</si>
  <si>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</si>
  <si>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</si>
  <si>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</si>
  <si>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</si>
  <si>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</si>
  <si>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</si>
  <si>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</si>
  <si>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</si>
  <si>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</si>
  <si>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</si>
  <si>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</si>
  <si>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</si>
  <si>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</si>
  <si>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</si>
  <si>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</si>
  <si>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</si>
  <si>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</si>
  <si>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</si>
  <si>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</si>
  <si>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</si>
  <si>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</si>
  <si>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</si>
  <si>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</si>
  <si>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</si>
  <si>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</si>
  <si>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</si>
  <si>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</si>
  <si>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</si>
  <si>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</si>
  <si>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</si>
  <si>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</si>
  <si>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</si>
  <si>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</si>
  <si>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</si>
  <si>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</si>
  <si>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</si>
  <si>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</si>
  <si>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</si>
  <si>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</si>
  <si>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</si>
  <si>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</si>
  <si>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</si>
  <si>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</si>
  <si>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</si>
  <si>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</si>
  <si>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</si>
  <si>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</si>
  <si>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</si>
  <si>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</si>
  <si>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</si>
  <si>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</si>
  <si>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</si>
  <si>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</si>
  <si>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</si>
  <si>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</si>
  <si>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</si>
  <si>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</si>
  <si>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</si>
  <si>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</si>
  <si>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</si>
  <si>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</si>
  <si>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</si>
  <si>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</si>
  <si>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</si>
  <si>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</si>
  <si>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</si>
  <si>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</si>
  <si>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</si>
  <si>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</si>
  <si>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</si>
  <si>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</si>
  <si>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</si>
  <si>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</si>
  <si>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</si>
  <si>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</si>
  <si>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</si>
  <si>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</si>
  <si>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</si>
  <si>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</si>
  <si>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</si>
  <si>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</si>
  <si>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</si>
  <si>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</si>
  <si>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</si>
  <si>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</si>
  <si>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</si>
  <si>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</si>
  <si>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</si>
  <si>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</si>
  <si>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</si>
  <si>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</si>
  <si>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</si>
  <si>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</si>
  <si>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</si>
  <si>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</si>
  <si>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</si>
  <si>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</si>
  <si>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</si>
  <si>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</si>
  <si>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</si>
  <si>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</si>
  <si>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</si>
  <si>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</si>
  <si>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</si>
  <si>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</si>
  <si>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</si>
  <si>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</si>
  <si>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</si>
  <si>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</si>
  <si>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</si>
  <si>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</si>
  <si>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</si>
  <si>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</si>
  <si>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</si>
  <si>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</si>
  <si>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</si>
  <si>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</si>
  <si>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</si>
  <si>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</si>
  <si>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</si>
  <si>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</si>
  <si>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</si>
  <si>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</si>
  <si>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</si>
  <si>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</si>
  <si>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</si>
  <si>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</si>
  <si>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</si>
  <si>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</si>
  <si>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</si>
  <si>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</si>
  <si>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</si>
  <si>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</si>
  <si>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</si>
  <si>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</si>
  <si>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</si>
  <si>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</si>
  <si>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</si>
  <si>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</si>
  <si>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</si>
  <si>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</si>
  <si>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</si>
  <si>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</si>
  <si>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</si>
  <si>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</si>
  <si>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</si>
  <si>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</si>
  <si>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</si>
  <si>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</si>
  <si>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</si>
  <si>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</si>
  <si>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</si>
  <si>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</si>
  <si>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</si>
  <si>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</si>
  <si>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</si>
  <si>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</si>
  <si>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</si>
  <si>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</si>
  <si>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</si>
  <si>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</si>
  <si>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</si>
  <si>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</si>
  <si>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</si>
  <si>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</si>
  <si>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</si>
  <si>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</si>
  <si>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</si>
  <si>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</si>
  <si>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</si>
  <si>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</si>
  <si>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</si>
  <si>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</si>
  <si>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</si>
  <si>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</si>
  <si>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</si>
  <si>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</si>
  <si>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</si>
  <si>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</si>
  <si>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</si>
  <si>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</si>
  <si>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</si>
  <si>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</si>
  <si>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</si>
  <si>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</si>
  <si>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</si>
  <si>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</si>
  <si>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</si>
  <si>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</si>
  <si>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</si>
  <si>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</si>
  <si>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</si>
  <si>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</si>
  <si>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</si>
  <si>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</si>
  <si>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</si>
  <si>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</si>
  <si>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</si>
  <si>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</si>
  <si>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</si>
  <si>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</si>
  <si>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</si>
  <si>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</si>
  <si>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</si>
  <si>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</si>
  <si>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</si>
  <si>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</si>
  <si>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</si>
  <si>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</si>
  <si>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</si>
  <si>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</si>
  <si>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</si>
  <si>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</si>
  <si>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</si>
  <si>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</si>
  <si>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</si>
  <si>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</si>
  <si>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</si>
  <si>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</si>
  <si>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</si>
  <si>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</si>
  <si>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</si>
  <si>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</si>
  <si>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</si>
  <si>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</si>
  <si>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</si>
  <si>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</si>
  <si>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</si>
  <si>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</si>
  <si>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</si>
  <si>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</si>
  <si>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</si>
  <si>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</si>
  <si>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</si>
  <si>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</si>
  <si>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</si>
  <si>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</si>
  <si>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</si>
  <si>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</si>
  <si>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</si>
  <si>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</si>
  <si>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</si>
  <si>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</si>
  <si>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</si>
  <si>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</si>
  <si>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</si>
  <si>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</si>
  <si>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</si>
  <si>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</si>
  <si>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</si>
  <si>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</si>
  <si>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</si>
  <si>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</si>
  <si>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</si>
  <si>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</si>
  <si>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</si>
  <si>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</si>
  <si>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</si>
  <si>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</si>
  <si>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</si>
  <si>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</si>
  <si>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</si>
  <si>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</si>
  <si>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</si>
  <si>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</si>
  <si>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</si>
  <si>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</si>
  <si>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</si>
  <si>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</si>
  <si>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</si>
  <si>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</si>
  <si>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</si>
  <si>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</si>
  <si>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</si>
  <si>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</si>
  <si>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</si>
  <si>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</si>
  <si>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</si>
  <si>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</si>
  <si>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</si>
  <si>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</si>
  <si>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</si>
  <si>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</si>
  <si>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</si>
  <si>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</si>
  <si>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</si>
  <si>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</si>
  <si>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</si>
  <si>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</si>
  <si>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</si>
  <si>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</si>
  <si>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</si>
  <si>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</si>
  <si>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</si>
  <si>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</si>
  <si>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</si>
  <si>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</si>
  <si>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</si>
  <si>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</si>
  <si>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</si>
  <si>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</si>
  <si>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</si>
  <si>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</si>
  <si>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</si>
  <si>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</si>
  <si>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</si>
  <si>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</si>
  <si>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</si>
  <si>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</si>
  <si>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</si>
  <si>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</si>
  <si>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</si>
  <si>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</si>
  <si>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</si>
  <si>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</si>
  <si>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</si>
  <si>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</si>
  <si>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</si>
  <si>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</si>
  <si>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</si>
  <si>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</si>
  <si>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</si>
  <si>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</si>
  <si>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</si>
  <si>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</si>
  <si>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</si>
  <si>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</si>
  <si>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</si>
  <si>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</si>
  <si>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</si>
  <si>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</si>
  <si>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</si>
  <si>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</si>
  <si>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</si>
  <si>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</si>
  <si>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</si>
  <si>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</si>
  <si>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</si>
  <si>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</si>
  <si>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</si>
  <si>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</si>
  <si>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</si>
  <si>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</si>
  <si>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</si>
  <si>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</si>
  <si>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</si>
  <si>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</si>
  <si>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</si>
  <si>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</si>
  <si>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</si>
  <si>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</si>
  <si>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</si>
  <si>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</si>
  <si>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</si>
  <si>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</si>
  <si>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</si>
  <si>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</si>
  <si>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</si>
  <si>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</si>
  <si>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</si>
  <si>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</si>
  <si>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</si>
  <si>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</si>
  <si>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</si>
  <si>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</si>
  <si>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</si>
  <si>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</si>
  <si>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</si>
  <si>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</si>
  <si>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</si>
  <si>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</si>
  <si>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</si>
  <si>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</si>
  <si>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</si>
  <si>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</si>
  <si>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</si>
  <si>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</si>
  <si>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</si>
  <si>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</si>
  <si>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</si>
  <si>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</si>
  <si>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</si>
  <si>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</si>
  <si>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</si>
  <si>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</si>
  <si>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</si>
  <si>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</si>
  <si>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</si>
  <si>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</si>
  <si>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</si>
  <si>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</si>
  <si>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</si>
  <si>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</si>
  <si>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</si>
  <si>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</si>
  <si>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</si>
  <si>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</si>
  <si>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</si>
  <si>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</si>
  <si>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</si>
  <si>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</si>
  <si>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</si>
  <si>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</si>
  <si>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</si>
  <si>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</si>
  <si>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</si>
  <si>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</si>
  <si>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</si>
  <si>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</si>
  <si>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</si>
  <si>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</si>
  <si>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</si>
  <si>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</si>
  <si>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</si>
  <si>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</si>
  <si>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</si>
  <si>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</si>
  <si>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</si>
  <si>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</si>
  <si>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</si>
  <si>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</si>
  <si>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</si>
  <si>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</si>
  <si>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</si>
  <si>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</si>
  <si>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</si>
  <si>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</si>
  <si>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</si>
  <si>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</si>
  <si>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</si>
  <si>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</si>
  <si>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</si>
  <si>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</si>
  <si>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</si>
  <si>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</si>
  <si>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</si>
  <si>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</si>
  <si>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</si>
  <si>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</si>
  <si>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</si>
  <si>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</si>
  <si>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</si>
  <si>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</si>
  <si>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</si>
  <si>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</si>
  <si>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</si>
  <si>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</si>
  <si>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</si>
  <si>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</si>
  <si>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</si>
  <si>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</si>
  <si>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</si>
  <si>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</si>
  <si>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</si>
  <si>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</si>
  <si>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</si>
  <si>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</si>
  <si>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</si>
  <si>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</si>
  <si>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</si>
  <si>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</si>
  <si>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</si>
  <si>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</si>
  <si>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</si>
  <si>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</si>
  <si>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</si>
  <si>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</si>
  <si>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</si>
  <si>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</si>
  <si>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</si>
  <si>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</si>
  <si>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</si>
  <si>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</si>
  <si>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</si>
  <si>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</si>
  <si>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</si>
  <si>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</si>
  <si>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</si>
  <si>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</si>
  <si>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</si>
  <si>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</si>
  <si>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</si>
  <si>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</si>
  <si>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</si>
  <si>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</si>
  <si>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</si>
  <si>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</si>
  <si>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</si>
  <si>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</si>
  <si>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</si>
  <si>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</si>
  <si>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</si>
  <si>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</si>
  <si>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</si>
  <si>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</si>
  <si>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</si>
  <si>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</si>
  <si>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</si>
  <si>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</si>
  <si>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</si>
  <si>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</si>
  <si>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</si>
  <si>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</si>
  <si>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</si>
  <si>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</si>
  <si>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</si>
  <si>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</si>
  <si>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</si>
  <si>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</si>
  <si>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</si>
  <si>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</si>
  <si>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</si>
  <si>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</si>
  <si>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</si>
  <si>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</si>
  <si>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</si>
  <si>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</si>
  <si>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</si>
  <si>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</si>
  <si>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</si>
  <si>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</si>
  <si>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</si>
  <si>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</si>
  <si>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</si>
  <si>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</si>
  <si>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</si>
  <si>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</si>
  <si>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</si>
  <si>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</si>
  <si>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</si>
  <si>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</si>
  <si>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</si>
  <si>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</si>
  <si>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</si>
  <si>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</si>
  <si>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</si>
  <si>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</si>
  <si>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</si>
  <si>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</si>
  <si>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</si>
  <si>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</si>
  <si>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</si>
  <si>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</si>
  <si>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</si>
  <si>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</si>
  <si>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</si>
  <si>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</si>
  <si>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</si>
  <si>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</si>
  <si>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</si>
  <si>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</si>
  <si>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</si>
  <si>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</si>
  <si>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</si>
  <si>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</si>
  <si>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</si>
  <si>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</si>
  <si>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</si>
  <si>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</si>
  <si>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</si>
  <si>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</si>
  <si>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</si>
  <si>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</si>
  <si>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</si>
  <si>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</si>
  <si>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</si>
  <si>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</si>
  <si>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</si>
  <si>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</si>
  <si>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</si>
  <si>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</si>
  <si>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</si>
  <si>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</si>
  <si>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</si>
  <si>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</si>
  <si>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</si>
  <si>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</si>
  <si>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</si>
  <si>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</si>
  <si>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</si>
  <si>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</si>
  <si>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</si>
  <si>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</si>
  <si>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</si>
  <si>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</si>
  <si>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</si>
  <si>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</si>
  <si>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</si>
  <si>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</si>
  <si>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</si>
  <si>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</si>
  <si>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</si>
  <si>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</si>
  <si>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</si>
  <si>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</si>
  <si>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</si>
  <si>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</si>
  <si>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</si>
  <si>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</si>
  <si>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</si>
  <si>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</si>
  <si>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</si>
  <si>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</si>
  <si>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</si>
  <si>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</si>
  <si>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</si>
  <si>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</si>
  <si>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</si>
  <si>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</si>
  <si>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</si>
  <si>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</si>
  <si>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</si>
  <si>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</si>
  <si>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</si>
  <si>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</si>
  <si>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</si>
  <si>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</si>
  <si>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</si>
  <si>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</si>
  <si>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</si>
  <si>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</si>
  <si>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</si>
  <si>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</si>
  <si>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</si>
  <si>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</si>
  <si>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</si>
  <si>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</si>
  <si>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</si>
  <si>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</si>
  <si>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</si>
  <si>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</si>
  <si>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</si>
  <si>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</si>
  <si>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</si>
  <si>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</si>
  <si>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</si>
  <si>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</si>
  <si>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</si>
  <si>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</si>
  <si>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</si>
  <si>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</si>
  <si>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</si>
  <si>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</si>
  <si>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</si>
  <si>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</si>
  <si>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</si>
  <si>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</si>
  <si>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</si>
  <si>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</si>
  <si>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</si>
  <si>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</si>
  <si>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</si>
  <si>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</si>
  <si>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</si>
  <si>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</si>
  <si>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</si>
  <si>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</si>
  <si>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</si>
  <si>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</si>
  <si>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</si>
  <si>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</si>
  <si>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</si>
  <si>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</si>
  <si>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</si>
  <si>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</si>
  <si>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</si>
  <si>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</si>
  <si>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</si>
  <si>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</si>
  <si>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</si>
  <si>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</si>
  <si>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</si>
  <si>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</si>
  <si>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</si>
  <si>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</si>
  <si>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</si>
  <si>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</si>
  <si>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</si>
  <si>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</si>
  <si>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</si>
  <si>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</si>
  <si>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</si>
  <si>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</si>
  <si>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</si>
  <si>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</si>
  <si>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</si>
  <si>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</si>
  <si>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</si>
  <si>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</si>
  <si>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</si>
  <si>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</si>
  <si>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</si>
  <si>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</si>
  <si>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</si>
  <si>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</si>
  <si>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</si>
  <si>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</si>
  <si>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</si>
  <si>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</si>
  <si>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</si>
  <si>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</si>
  <si>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</si>
  <si>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</si>
  <si>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</si>
  <si>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</si>
  <si>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</si>
  <si>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</si>
  <si>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</si>
  <si>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</si>
  <si>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</si>
  <si>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</si>
  <si>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</si>
  <si>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</si>
  <si>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</si>
  <si>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</si>
  <si>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</si>
  <si>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</si>
  <si>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</si>
  <si>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</si>
  <si>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</si>
  <si>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</si>
  <si>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</si>
  <si>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</si>
  <si>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</si>
  <si>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</si>
  <si>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</si>
  <si>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</si>
  <si>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</si>
  <si>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</si>
  <si>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</si>
  <si>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</si>
  <si>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</si>
  <si>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</si>
  <si>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</si>
  <si>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</si>
  <si>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</si>
  <si>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</si>
  <si>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</si>
  <si>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</si>
  <si>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</si>
  <si>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</si>
  <si>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</si>
  <si>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</si>
  <si>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</si>
  <si>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</si>
  <si>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</si>
  <si>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</si>
  <si>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</si>
  <si>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</si>
  <si>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</si>
  <si>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</si>
  <si>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</si>
  <si>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</si>
  <si>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</si>
  <si>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</si>
  <si>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</si>
  <si>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</si>
  <si>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</si>
  <si>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</si>
  <si>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</si>
  <si>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</si>
  <si>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</si>
  <si>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</si>
  <si>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</si>
  <si>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</si>
  <si>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</si>
  <si>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</si>
  <si>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</si>
  <si>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</si>
  <si>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</si>
  <si>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</si>
  <si>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</si>
  <si>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</si>
  <si>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</si>
  <si>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</si>
  <si>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</si>
  <si>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</si>
  <si>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</si>
  <si>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</si>
  <si>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</si>
  <si>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</si>
  <si>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</si>
  <si>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</si>
  <si>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</si>
  <si>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</si>
  <si>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</si>
  <si>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</si>
  <si>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</si>
  <si>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</si>
  <si>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</si>
  <si>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</si>
  <si>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</si>
  <si>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</si>
  <si>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</si>
  <si>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</si>
  <si>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</si>
  <si>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</si>
  <si>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</si>
  <si>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</si>
  <si>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</si>
  <si>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</si>
  <si>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</si>
  <si>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</si>
  <si>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</si>
  <si>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</si>
  <si>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</si>
  <si>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</si>
  <si>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</si>
  <si>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</si>
  <si>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</si>
  <si>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</si>
  <si>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</si>
  <si>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</si>
  <si>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</si>
  <si>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</si>
  <si>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</si>
  <si>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</si>
  <si>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</si>
  <si>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</si>
  <si>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</si>
  <si>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</si>
  <si>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</si>
  <si>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</si>
  <si>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</si>
  <si>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</si>
  <si>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</si>
  <si>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</si>
  <si>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</si>
  <si>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</si>
  <si>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</si>
  <si>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</si>
  <si>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</si>
  <si>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</si>
  <si>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</si>
  <si>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</si>
  <si>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</si>
  <si>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</si>
  <si>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</si>
  <si>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</si>
  <si>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</si>
  <si>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</si>
  <si>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</si>
  <si>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</si>
  <si>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</si>
  <si>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</si>
  <si>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</si>
  <si>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</si>
  <si>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</si>
  <si>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</si>
  <si>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</si>
  <si>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</si>
  <si>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</si>
  <si>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</si>
  <si>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</si>
  <si>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</si>
  <si>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</si>
  <si>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</si>
  <si>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</si>
  <si>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</si>
  <si>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</si>
  <si>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</si>
  <si>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</si>
  <si>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</si>
  <si>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</si>
  <si>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</si>
  <si>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</si>
  <si>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</si>
  <si>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</si>
  <si>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</si>
  <si>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</si>
  <si>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</si>
  <si>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</si>
  <si>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</si>
  <si>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</si>
  <si>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</si>
  <si>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</si>
  <si>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</si>
  <si>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</si>
  <si>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</si>
  <si>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</si>
  <si>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</si>
  <si>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</si>
  <si>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</si>
  <si>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</si>
  <si>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</si>
  <si>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</si>
  <si>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</si>
  <si>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</si>
  <si>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</si>
  <si>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</si>
  <si>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</si>
  <si>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</si>
  <si>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</si>
  <si>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</si>
  <si>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</si>
  <si>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</si>
  <si>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</si>
  <si>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</si>
  <si>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</si>
  <si>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</si>
  <si>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</si>
  <si>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</si>
  <si>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</si>
  <si>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</si>
  <si>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</si>
  <si>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</si>
  <si>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</si>
  <si>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</si>
  <si>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</si>
  <si>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</si>
  <si>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</si>
  <si>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</si>
  <si>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</si>
  <si>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</si>
  <si>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</si>
  <si>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</si>
  <si>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</si>
  <si>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</si>
  <si>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</si>
  <si>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</si>
  <si>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</si>
  <si>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</si>
  <si>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</si>
  <si>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</si>
  <si>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</si>
  <si>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</si>
  <si>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</si>
  <si>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</si>
  <si>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</si>
  <si>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</si>
  <si>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</si>
  <si>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</si>
  <si>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</si>
  <si>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</si>
  <si>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</si>
  <si>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</si>
  <si>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</si>
  <si>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</si>
  <si>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</si>
  <si>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</si>
  <si>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</si>
  <si>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</si>
  <si>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</si>
  <si>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</si>
  <si>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</si>
  <si>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</si>
  <si>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</si>
  <si>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</si>
  <si>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</si>
  <si>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</si>
  <si>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</si>
  <si>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</si>
  <si>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</si>
  <si>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</si>
  <si>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</si>
  <si>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</si>
  <si>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</si>
  <si>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</si>
  <si>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</si>
  <si>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</si>
  <si>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</si>
  <si>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</si>
  <si>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</si>
  <si>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</si>
  <si>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</si>
  <si>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</si>
  <si>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</si>
  <si>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</si>
  <si>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</si>
  <si>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</si>
  <si>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</si>
  <si>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</si>
  <si>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</si>
  <si>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</si>
  <si>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</si>
  <si>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</si>
  <si>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</si>
  <si>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</si>
  <si>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</si>
  <si>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</si>
  <si>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</si>
  <si>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</si>
  <si>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</si>
  <si>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</si>
  <si>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</si>
  <si>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</si>
  <si>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</si>
  <si>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</si>
  <si>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</si>
  <si>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</si>
  <si>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</si>
  <si>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</si>
  <si>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</si>
  <si>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</si>
  <si>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</si>
  <si>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</si>
  <si>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</si>
  <si>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</si>
  <si>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</si>
  <si>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</si>
  <si>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</si>
  <si>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</si>
  <si>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</si>
  <si>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</si>
  <si>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</si>
  <si>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</si>
  <si>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</si>
  <si>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</si>
  <si>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</si>
  <si>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</si>
  <si>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</si>
  <si>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</si>
  <si>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</si>
  <si>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</si>
  <si>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</si>
  <si>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</si>
  <si>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</si>
  <si>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</si>
  <si>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</si>
  <si>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</si>
  <si>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</si>
  <si>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</si>
  <si>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</si>
  <si>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</si>
  <si>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</si>
  <si>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</si>
  <si>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</si>
  <si>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</si>
  <si>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</si>
  <si>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</si>
  <si>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</si>
  <si>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</si>
  <si>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</si>
  <si>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</si>
  <si>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</si>
  <si>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</si>
  <si>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</si>
  <si>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</si>
  <si>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</si>
  <si>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</si>
  <si>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</si>
  <si>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</si>
  <si>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</si>
  <si>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</si>
  <si>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</si>
  <si>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</si>
  <si>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</si>
  <si>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</si>
  <si>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</si>
  <si>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</si>
  <si>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</si>
  <si>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</si>
  <si>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</si>
  <si>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</si>
  <si>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</si>
  <si>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</si>
  <si>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</si>
  <si>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</si>
  <si>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</si>
  <si>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</si>
  <si>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</si>
  <si>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</si>
  <si>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</si>
  <si>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</si>
  <si>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</si>
  <si>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</si>
  <si>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</si>
  <si>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</si>
  <si>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</si>
  <si>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</si>
  <si>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</si>
  <si>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</si>
  <si>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</si>
  <si>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</si>
  <si>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</si>
  <si>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</si>
  <si>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</si>
  <si>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</si>
  <si>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</si>
  <si>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</si>
  <si>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</si>
  <si>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</si>
  <si>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</si>
  <si>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</si>
  <si>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</si>
  <si>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</si>
  <si>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</si>
  <si>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</si>
  <si>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</si>
  <si>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</si>
  <si>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</si>
  <si>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</si>
  <si>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</si>
  <si>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</si>
  <si>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</si>
  <si>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</si>
  <si>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</si>
  <si>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</si>
  <si>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</si>
  <si>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</si>
  <si>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</si>
  <si>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</si>
  <si>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</si>
  <si>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</si>
  <si>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</si>
  <si>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</si>
  <si>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</si>
  <si>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</si>
  <si>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</si>
  <si>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</si>
  <si>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</si>
  <si>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</si>
  <si>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</si>
  <si>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</si>
  <si>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</si>
  <si>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</si>
  <si>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</si>
  <si>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</si>
  <si>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</si>
  <si>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</si>
  <si>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</si>
  <si>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</si>
  <si>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</si>
  <si>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</si>
  <si>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</si>
  <si>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</si>
  <si>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</si>
  <si>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</si>
  <si>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</si>
  <si>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</si>
  <si>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</si>
  <si>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</si>
  <si>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</si>
  <si>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</si>
  <si>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</si>
  <si>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</si>
  <si>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</si>
  <si>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</si>
  <si>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</si>
  <si>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</si>
  <si>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</si>
  <si>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</si>
  <si>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</si>
  <si>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</si>
  <si>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</si>
  <si>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</si>
  <si>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</si>
  <si>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</si>
  <si>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</si>
  <si>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</si>
  <si>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</si>
  <si>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</si>
  <si>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</si>
  <si>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</si>
  <si>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</si>
  <si>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</si>
  <si>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</si>
  <si>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</si>
  <si>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</si>
  <si>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</si>
  <si>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</si>
  <si>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</si>
  <si>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</si>
  <si>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</si>
  <si>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</si>
  <si>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</si>
  <si>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</si>
  <si>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</si>
  <si>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</si>
  <si>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</si>
  <si>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</si>
  <si>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</si>
  <si>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</si>
  <si>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</si>
  <si>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</si>
  <si>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</si>
  <si>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</si>
  <si>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</si>
  <si>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</si>
  <si>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</si>
  <si>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</si>
  <si>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</si>
  <si>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</si>
  <si>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</si>
  <si>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</si>
  <si>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</si>
  <si>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</si>
  <si>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</si>
  <si>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</si>
  <si>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</si>
  <si>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</si>
  <si>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</si>
  <si>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</si>
  <si>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</si>
  <si>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</si>
  <si>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</si>
  <si>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</si>
  <si>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</si>
  <si>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</si>
  <si>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</si>
  <si>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</si>
  <si>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</si>
  <si>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</si>
  <si>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</si>
  <si>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</si>
  <si>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</si>
  <si>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</si>
  <si>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</si>
  <si>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</si>
  <si>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</si>
  <si>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</si>
  <si>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</si>
  <si>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</si>
  <si>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</si>
  <si>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</si>
  <si>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</si>
  <si>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</si>
  <si>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</si>
  <si>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</si>
  <si>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</si>
  <si>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</si>
  <si>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</si>
  <si>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</si>
  <si>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</si>
  <si>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</si>
  <si>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</si>
  <si>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</si>
  <si>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</si>
  <si>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</si>
  <si>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</si>
  <si>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</si>
  <si>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</si>
  <si>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</si>
  <si>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</si>
  <si>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</si>
  <si>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</si>
  <si>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</si>
  <si>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</si>
  <si>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</si>
  <si>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</si>
  <si>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</si>
  <si>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</si>
  <si>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</si>
  <si>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</si>
  <si>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</si>
  <si>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</si>
  <si>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</si>
  <si>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</si>
  <si>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</si>
  <si>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</si>
  <si>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</si>
  <si>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</si>
  <si>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</si>
  <si>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</si>
  <si>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</si>
  <si>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</si>
  <si>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</si>
  <si>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</si>
  <si>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</si>
  <si>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</si>
  <si>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</si>
  <si>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</si>
  <si>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</si>
  <si>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</si>
  <si>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</si>
  <si>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</si>
  <si>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</si>
  <si>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</si>
  <si>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</si>
  <si>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</si>
  <si>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</si>
  <si>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</si>
  <si>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</si>
  <si>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</si>
  <si>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</si>
  <si>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</si>
  <si>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</si>
  <si>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</si>
  <si>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</si>
  <si>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</si>
  <si>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</si>
  <si>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</si>
  <si>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</si>
  <si>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</si>
  <si>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</si>
  <si>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</si>
  <si>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</si>
  <si>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</si>
  <si>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</si>
  <si>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</si>
  <si>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</si>
  <si>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</si>
  <si>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</si>
  <si>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</si>
  <si>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</si>
  <si>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</si>
  <si>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</si>
  <si>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</si>
  <si>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</si>
  <si>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</si>
  <si>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</si>
  <si>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</si>
  <si>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</si>
  <si>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</si>
  <si>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</si>
  <si>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</si>
  <si>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</si>
  <si>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</si>
  <si>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</si>
  <si>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</si>
  <si>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</si>
  <si>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</si>
  <si>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</si>
  <si>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</si>
  <si>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</si>
  <si>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</si>
  <si>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</si>
  <si>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</si>
  <si>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</si>
  <si>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</si>
  <si>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</si>
  <si>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</si>
  <si>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</si>
  <si>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</si>
  <si>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</si>
  <si>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</si>
  <si>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</si>
  <si>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</si>
  <si>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</si>
  <si>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</si>
  <si>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</si>
  <si>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</si>
  <si>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</si>
  <si>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</si>
  <si>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</si>
  <si>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</si>
  <si>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</si>
  <si>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</si>
  <si>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</si>
  <si>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</si>
  <si>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</si>
  <si>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</si>
  <si>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</si>
  <si>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</si>
  <si>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</si>
  <si>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</si>
  <si>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</si>
  <si>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</si>
  <si>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</si>
  <si>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</si>
  <si>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</si>
  <si>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</si>
  <si>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</si>
  <si>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</si>
  <si>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</si>
  <si>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</si>
  <si>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</si>
  <si>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</si>
  <si>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</si>
  <si>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</si>
  <si>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</si>
  <si>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</si>
  <si>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</si>
  <si>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</si>
  <si>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</si>
  <si>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</si>
  <si>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</si>
  <si>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</si>
  <si>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</si>
  <si>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</si>
  <si>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</si>
  <si>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</si>
  <si>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</si>
  <si>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</si>
  <si>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</si>
  <si>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</si>
  <si>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</si>
  <si>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</si>
  <si>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</si>
  <si>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</si>
  <si>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</si>
  <si>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</si>
  <si>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</si>
  <si>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</si>
  <si>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</si>
  <si>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</si>
  <si>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</si>
  <si>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</si>
  <si>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</si>
  <si>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</si>
  <si>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</si>
  <si>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</si>
  <si>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</si>
  <si>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</si>
  <si>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</si>
  <si>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</si>
  <si>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</si>
  <si>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</si>
  <si>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</si>
  <si>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</si>
  <si>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</si>
  <si>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</si>
  <si>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</si>
  <si>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</si>
  <si>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</si>
  <si>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</si>
  <si>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</si>
  <si>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</si>
  <si>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</si>
  <si>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</si>
  <si>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</si>
  <si>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</si>
  <si>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</si>
  <si>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</si>
  <si>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</si>
  <si>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</si>
  <si>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</si>
  <si>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</si>
  <si>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</si>
  <si>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</si>
  <si>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</si>
  <si>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</si>
  <si>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</si>
  <si>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</si>
  <si>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</si>
  <si>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</si>
  <si>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</si>
  <si>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</si>
  <si>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</si>
  <si>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</si>
  <si>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</si>
  <si>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</si>
  <si>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</si>
  <si>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</si>
  <si>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</si>
  <si>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</si>
  <si>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</si>
  <si>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</si>
  <si>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</si>
  <si>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</si>
  <si>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</si>
  <si>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</si>
  <si>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</si>
  <si>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</si>
  <si>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</si>
  <si>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</si>
  <si>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</si>
  <si>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</si>
  <si>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</si>
  <si>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</si>
  <si>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</si>
  <si>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</si>
  <si>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</si>
  <si>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</si>
  <si>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</si>
  <si>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</si>
  <si>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</si>
  <si>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</si>
  <si>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</si>
  <si>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</si>
  <si>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</si>
  <si>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</si>
  <si>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</si>
  <si>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</si>
  <si>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</si>
  <si>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</si>
  <si>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</si>
  <si>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</si>
  <si>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</si>
  <si>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</si>
  <si>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</si>
  <si>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</si>
  <si>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</si>
  <si>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</si>
  <si>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</si>
  <si>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</si>
  <si>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</si>
  <si>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</si>
  <si>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</si>
  <si>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</si>
  <si>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</si>
  <si>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</si>
  <si>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</si>
  <si>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</si>
  <si>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</si>
  <si>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</si>
  <si>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</si>
  <si>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</si>
  <si>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</si>
  <si>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</si>
  <si>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</si>
  <si>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</si>
  <si>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</si>
  <si>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</si>
  <si>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</si>
  <si>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</si>
  <si>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</si>
  <si>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</si>
  <si>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</si>
  <si>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</si>
  <si>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</si>
  <si>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</si>
  <si>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</si>
  <si>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</si>
  <si>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</si>
  <si>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</si>
  <si>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</si>
  <si>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</si>
  <si>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</si>
  <si>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</si>
  <si>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</si>
  <si>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</si>
  <si>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</si>
  <si>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</si>
  <si>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</si>
  <si>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</si>
  <si>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</si>
  <si>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</si>
  <si>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</si>
  <si>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</si>
  <si>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</si>
  <si>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</si>
  <si>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</si>
  <si>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</si>
  <si>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</si>
  <si>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</si>
  <si>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</si>
  <si>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</si>
  <si>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</si>
  <si>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</si>
  <si>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</si>
  <si>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</si>
  <si>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</si>
  <si>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</si>
  <si>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</si>
  <si>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</si>
  <si>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</si>
  <si>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</si>
  <si>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</si>
  <si>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</si>
  <si>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</si>
  <si>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</si>
  <si>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</si>
  <si>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</si>
  <si>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</si>
  <si>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</si>
  <si>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</si>
  <si>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</si>
  <si>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</si>
  <si>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</si>
  <si>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</si>
  <si>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</si>
  <si>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</si>
  <si>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</si>
  <si>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</si>
  <si>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</si>
  <si>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</si>
  <si>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</si>
  <si>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</si>
  <si>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</si>
  <si>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</si>
  <si>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</si>
  <si>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</si>
  <si>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</si>
  <si>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</si>
  <si>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</si>
  <si>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</si>
  <si>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</si>
  <si>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</si>
  <si>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</si>
  <si>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</si>
  <si>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</si>
  <si>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</si>
  <si>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</si>
  <si>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</si>
  <si>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</si>
  <si>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</si>
  <si>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</si>
  <si>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</si>
  <si>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</si>
  <si>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</si>
  <si>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</si>
  <si>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</si>
  <si>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</si>
  <si>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</si>
  <si>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</si>
  <si>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</si>
  <si>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</si>
  <si>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</si>
  <si>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</si>
  <si>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</si>
  <si>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</si>
  <si>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</si>
  <si>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</si>
  <si>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</si>
  <si>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</si>
  <si>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</si>
  <si>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</si>
  <si>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</si>
  <si>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</si>
  <si>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</si>
  <si>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</si>
  <si>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</si>
  <si>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</si>
  <si>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</si>
  <si>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</si>
  <si>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</si>
  <si>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</si>
  <si>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</si>
  <si>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</si>
  <si>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</si>
  <si>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</si>
  <si>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</si>
  <si>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</si>
  <si>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</si>
  <si>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</si>
  <si>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</si>
  <si>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</si>
  <si>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</si>
  <si>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</si>
  <si>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</si>
  <si>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</si>
  <si>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</si>
  <si>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</si>
  <si>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</si>
  <si>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</si>
  <si>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</si>
  <si>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</si>
  <si>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</si>
  <si>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</si>
  <si>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</si>
  <si>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</si>
  <si>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</si>
  <si>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</si>
  <si>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</si>
  <si>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</si>
  <si>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</si>
  <si>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</si>
  <si>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</si>
  <si>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</si>
  <si>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</si>
  <si>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</si>
  <si>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</si>
  <si>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</si>
  <si>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</si>
  <si>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</si>
  <si>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</si>
  <si>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</si>
  <si>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</si>
  <si>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</si>
  <si>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</si>
  <si>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</si>
  <si>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</si>
  <si>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</si>
  <si>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</si>
  <si>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</si>
  <si>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</si>
  <si>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</si>
  <si>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</si>
  <si>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</si>
  <si>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</si>
  <si>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</si>
  <si>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</si>
  <si>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</si>
  <si>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</si>
  <si>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</si>
  <si>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</si>
  <si>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</si>
  <si>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</si>
  <si>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</si>
  <si>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</si>
  <si>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</si>
  <si>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</si>
  <si>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</si>
  <si>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</si>
  <si>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</si>
  <si>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</si>
  <si>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</si>
  <si>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</si>
  <si>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</si>
  <si>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</si>
  <si>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</si>
  <si>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</si>
  <si>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</si>
  <si>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</si>
  <si>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</si>
  <si>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</si>
  <si>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</si>
  <si>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</si>
  <si>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</si>
  <si>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</si>
  <si>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</si>
  <si>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</si>
  <si>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</si>
  <si>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</si>
  <si>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</si>
  <si>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</si>
  <si>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</si>
  <si>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</si>
  <si>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</si>
  <si>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</si>
  <si>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</si>
  <si>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</si>
  <si>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</si>
  <si>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</si>
  <si>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</si>
  <si>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</si>
  <si>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</si>
  <si>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</si>
  <si>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</si>
  <si>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</si>
  <si>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</si>
  <si>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</si>
  <si>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</si>
  <si>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</si>
  <si>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</si>
  <si>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</si>
  <si>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</si>
  <si>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</si>
  <si>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</si>
  <si>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</si>
  <si>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</si>
  <si>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</si>
  <si>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</si>
  <si>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</si>
  <si>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</si>
  <si>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</si>
  <si>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</si>
  <si>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</si>
  <si>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</si>
  <si>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</si>
  <si>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</si>
  <si>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</si>
  <si>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</si>
  <si>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</si>
  <si>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</si>
  <si>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</si>
  <si>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</si>
  <si>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</si>
  <si>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</si>
  <si>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</si>
  <si>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</si>
  <si>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</si>
  <si>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</si>
  <si>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</si>
  <si>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</si>
  <si>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</si>
  <si>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</si>
  <si>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</si>
  <si>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</si>
  <si>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</si>
  <si>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</si>
  <si>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</si>
  <si>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</si>
  <si>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</si>
  <si>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</si>
  <si>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</si>
  <si>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</si>
  <si>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</si>
  <si>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</si>
  <si>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</si>
  <si>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</si>
  <si>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</si>
  <si>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</si>
  <si>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</si>
  <si>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</si>
  <si>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</si>
  <si>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</si>
  <si>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</si>
  <si>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</si>
  <si>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</si>
  <si>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</si>
  <si>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</si>
  <si>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</si>
  <si>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</si>
  <si>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</si>
  <si>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</si>
  <si>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</si>
  <si>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</si>
  <si>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</si>
  <si>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</si>
  <si>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</si>
  <si>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</si>
  <si>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</si>
  <si>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</si>
  <si>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</si>
  <si>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</si>
  <si>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</si>
  <si>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</si>
  <si>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</si>
  <si>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</si>
  <si>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</si>
  <si>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</si>
  <si>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</si>
  <si>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</si>
  <si>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</si>
  <si>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</si>
  <si>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</si>
  <si>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</si>
  <si>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</si>
  <si>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</si>
  <si>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</si>
  <si>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</si>
  <si>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</si>
  <si>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</si>
  <si>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</si>
  <si>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</si>
  <si>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</si>
  <si>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</si>
  <si>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</si>
  <si>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</si>
  <si>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</si>
  <si>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</si>
  <si>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</si>
  <si>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</si>
  <si>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</si>
  <si>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</si>
  <si>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</si>
  <si>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</si>
  <si>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</si>
  <si>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</si>
  <si>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</si>
  <si>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</si>
  <si>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</si>
  <si>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</si>
  <si>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</si>
  <si>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</si>
  <si>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</si>
  <si>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</si>
  <si>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</si>
  <si>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</si>
  <si>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</si>
  <si>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</si>
  <si>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</si>
  <si>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</si>
  <si>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</si>
  <si>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</si>
  <si>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</si>
  <si>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</si>
  <si>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</si>
  <si>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</si>
  <si>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</si>
  <si>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</si>
  <si>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</si>
  <si>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</si>
  <si>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</si>
  <si>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</si>
  <si>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</si>
  <si>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</si>
  <si>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</si>
  <si>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</si>
  <si>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</si>
  <si>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</si>
  <si>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</si>
  <si>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</si>
  <si>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</si>
  <si>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</si>
  <si>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</si>
  <si>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</si>
  <si>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</si>
  <si>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</si>
  <si>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</si>
  <si>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</si>
  <si>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</si>
  <si>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</si>
  <si>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</si>
  <si>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</si>
  <si>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</si>
  <si>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</si>
  <si>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</si>
  <si>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</si>
  <si>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</si>
  <si>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</si>
  <si>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</si>
  <si>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</si>
  <si>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</si>
  <si>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</si>
  <si>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</si>
  <si>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</si>
  <si>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</si>
  <si>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</si>
  <si>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</si>
  <si>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</si>
  <si>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</si>
  <si>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</si>
  <si>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</si>
  <si>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</si>
  <si>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</si>
  <si>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</si>
  <si>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</si>
  <si>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</si>
  <si>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</si>
  <si>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</si>
  <si>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</si>
  <si>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</si>
  <si>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</si>
  <si>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</si>
  <si>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</si>
  <si>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</si>
  <si>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</si>
  <si>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</si>
  <si>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</si>
  <si>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</si>
  <si>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</si>
  <si>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</si>
  <si>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</si>
  <si>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</si>
  <si>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</si>
  <si>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</si>
  <si>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</si>
  <si>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</si>
  <si>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</si>
  <si>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</si>
  <si>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</si>
  <si>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</si>
  <si>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</si>
  <si>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</si>
  <si>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</si>
  <si>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</si>
  <si>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</si>
  <si>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</si>
  <si>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</si>
  <si>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</si>
  <si>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</si>
  <si>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</si>
  <si>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</si>
  <si>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</si>
  <si>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</si>
  <si>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</si>
  <si>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</si>
  <si>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</si>
  <si>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</si>
  <si>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</si>
  <si>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</si>
  <si>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</si>
  <si>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</si>
  <si>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</si>
  <si>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</si>
  <si>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</si>
  <si>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</si>
  <si>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</si>
  <si>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</si>
  <si>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</si>
  <si>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</si>
  <si>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</si>
  <si>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</si>
  <si>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</si>
  <si>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</si>
  <si>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</si>
  <si>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</si>
  <si>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</si>
  <si>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</si>
  <si>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</si>
  <si>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</si>
  <si>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</si>
  <si>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</si>
  <si>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</si>
  <si>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</si>
  <si>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</si>
  <si>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</si>
  <si>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</si>
  <si>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</si>
  <si>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</si>
  <si>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</si>
  <si>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</si>
  <si>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</si>
  <si>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</si>
  <si>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</si>
  <si>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</si>
  <si>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</si>
  <si>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</si>
  <si>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</si>
  <si>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</si>
  <si>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</si>
  <si>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</si>
  <si>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</si>
  <si>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</si>
  <si>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</si>
  <si>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</si>
  <si>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</si>
  <si>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</si>
  <si>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</si>
  <si>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</si>
  <si>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</si>
  <si>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</si>
  <si>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</si>
  <si>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</si>
  <si>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</si>
  <si>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</si>
  <si>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</si>
  <si>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</si>
  <si>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</si>
  <si>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</si>
  <si>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</si>
  <si>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</si>
  <si>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</si>
  <si>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</si>
  <si>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</si>
  <si>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</si>
  <si>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</si>
  <si>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</si>
  <si>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</si>
  <si>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</si>
  <si>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</si>
  <si>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</si>
  <si>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</si>
  <si>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</si>
  <si>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</si>
  <si>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</si>
  <si>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</si>
  <si>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</si>
  <si>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</si>
  <si>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</si>
  <si>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</si>
  <si>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</si>
  <si>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</si>
  <si>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</si>
  <si>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</si>
  <si>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</si>
  <si>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</si>
  <si>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</si>
  <si>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</si>
  <si>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</si>
  <si>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</si>
  <si>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</si>
  <si>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</si>
  <si>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</si>
  <si>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</si>
  <si>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</si>
  <si>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</si>
  <si>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</si>
  <si>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</si>
  <si>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</si>
  <si>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</si>
  <si>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</si>
  <si>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</si>
  <si>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</si>
  <si>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</si>
  <si>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</si>
  <si>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</si>
  <si>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</si>
  <si>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</si>
  <si>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</si>
  <si>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</si>
  <si>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</si>
  <si>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</si>
  <si>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</si>
  <si>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</si>
  <si>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</si>
  <si>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</si>
  <si>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</si>
  <si>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</si>
  <si>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</si>
  <si>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</si>
  <si>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</si>
  <si>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</si>
  <si>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</si>
  <si>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</si>
  <si>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</si>
  <si>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</si>
  <si>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</si>
  <si>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</si>
  <si>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</si>
  <si>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</si>
  <si>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</si>
  <si>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</si>
  <si>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</si>
  <si>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</si>
  <si>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</si>
  <si>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</si>
  <si>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</si>
  <si>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</si>
  <si>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</si>
  <si>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</si>
  <si>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</si>
  <si>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</si>
  <si>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</si>
  <si>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</si>
  <si>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</si>
  <si>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</si>
  <si>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</si>
  <si>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</si>
  <si>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</si>
  <si>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</si>
  <si>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</si>
  <si>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</si>
  <si>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</si>
  <si>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</si>
  <si>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</si>
  <si>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</si>
  <si>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</si>
  <si>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</si>
  <si>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</si>
  <si>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</si>
  <si>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</si>
  <si>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</si>
  <si>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</si>
  <si>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</si>
  <si>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</si>
  <si>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</si>
  <si>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</si>
  <si>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</si>
  <si>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</si>
  <si>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</si>
  <si>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</si>
  <si>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</si>
  <si>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</si>
  <si>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</si>
  <si>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</si>
  <si>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</si>
  <si>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</si>
  <si>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</si>
  <si>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</si>
  <si>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</si>
  <si>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</si>
  <si>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</si>
  <si>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</si>
  <si>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</si>
  <si>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</si>
  <si>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</si>
  <si>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</si>
  <si>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</si>
  <si>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</si>
  <si>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</si>
  <si>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</si>
  <si>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</si>
  <si>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</si>
  <si>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</si>
  <si>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</si>
  <si>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</si>
  <si>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</si>
  <si>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</si>
  <si>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</si>
  <si>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</si>
  <si>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</si>
  <si>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</si>
  <si>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</si>
  <si>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</si>
  <si>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</si>
  <si>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</si>
  <si>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</si>
  <si>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</si>
  <si>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</si>
  <si>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</si>
  <si>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</si>
  <si>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</si>
  <si>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</si>
  <si>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</si>
  <si>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</si>
  <si>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</si>
  <si>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</si>
  <si>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</si>
  <si>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</si>
  <si>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</si>
  <si>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</si>
  <si>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</si>
  <si>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</si>
  <si>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</si>
  <si>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</si>
  <si>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</si>
  <si>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</si>
  <si>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</si>
  <si>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</si>
  <si>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</si>
  <si>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</si>
  <si>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</si>
  <si>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</si>
  <si>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</si>
  <si>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</si>
  <si>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</si>
  <si>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</si>
  <si>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</si>
  <si>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</si>
  <si>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</si>
  <si>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</si>
  <si>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</si>
  <si>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</si>
  <si>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</si>
  <si>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</si>
  <si>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</si>
  <si>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</si>
  <si>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</si>
  <si>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</si>
  <si>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</si>
  <si>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</si>
  <si>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</si>
  <si>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</si>
  <si>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</si>
  <si>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</si>
  <si>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</si>
  <si>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</si>
  <si>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</si>
  <si>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</si>
  <si>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</si>
  <si>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</si>
  <si>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</si>
  <si>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</si>
  <si>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</si>
  <si>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</si>
  <si>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</si>
  <si>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</si>
  <si>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</si>
  <si>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</si>
  <si>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</si>
  <si>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</si>
  <si>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</si>
  <si>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</si>
  <si>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</si>
  <si>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</si>
  <si>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</si>
  <si>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</si>
  <si>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</si>
  <si>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</si>
  <si>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</si>
  <si>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</si>
  <si>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</si>
  <si>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</si>
  <si>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</si>
  <si>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</si>
  <si>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</si>
  <si>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</si>
  <si>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</si>
  <si>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</si>
  <si>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</si>
  <si>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</si>
  <si>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</si>
  <si>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</si>
  <si>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</si>
  <si>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</si>
  <si>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</si>
  <si>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</si>
  <si>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</si>
  <si>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</si>
  <si>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</si>
  <si>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</si>
  <si>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</si>
  <si>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</si>
  <si>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</si>
  <si>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</si>
  <si>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</si>
  <si>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</si>
  <si>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</si>
  <si>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</si>
  <si>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</si>
  <si>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</si>
  <si>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</si>
  <si>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</si>
  <si>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</si>
  <si>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</si>
  <si>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</si>
  <si>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</si>
  <si>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</si>
  <si>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</si>
  <si>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</si>
  <si>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</si>
  <si>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</si>
  <si>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</si>
  <si>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</si>
  <si>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</si>
  <si>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</si>
  <si>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</si>
  <si>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</si>
  <si>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</si>
  <si>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</si>
  <si>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</si>
  <si>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</si>
  <si>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</si>
  <si>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</si>
  <si>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</si>
  <si>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</si>
  <si>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</si>
  <si>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</si>
  <si>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</si>
  <si>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</si>
  <si>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</si>
  <si>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</si>
  <si>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</si>
  <si>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</si>
  <si>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</si>
  <si>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</si>
  <si>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</si>
  <si>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</si>
  <si>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</si>
  <si>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</si>
  <si>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</si>
  <si>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</si>
  <si>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</si>
  <si>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</si>
  <si>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</si>
  <si>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</si>
  <si>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</si>
  <si>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</si>
  <si>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</si>
  <si>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</si>
  <si>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</si>
  <si>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</si>
  <si>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</si>
  <si>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</si>
  <si>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</si>
  <si>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</si>
  <si>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</si>
  <si>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</si>
  <si>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</si>
  <si>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</si>
  <si>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</si>
  <si>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</si>
  <si>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</si>
  <si>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</si>
  <si>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</si>
  <si>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</si>
  <si>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</si>
  <si>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</si>
  <si>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</si>
  <si>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</si>
  <si>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</si>
  <si>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</si>
  <si>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</si>
  <si>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</si>
  <si>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</si>
  <si>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</si>
  <si>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</si>
  <si>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</si>
  <si>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</si>
  <si>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</si>
  <si>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</si>
  <si>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</si>
  <si>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</si>
  <si>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</si>
  <si>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</si>
  <si>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</si>
  <si>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</si>
  <si>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</si>
  <si>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</si>
  <si>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</si>
  <si>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</si>
  <si>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</si>
  <si>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</si>
  <si>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</si>
  <si>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</si>
  <si>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</si>
  <si>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</si>
  <si>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</si>
  <si>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</si>
  <si>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</si>
  <si>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</si>
  <si>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</si>
  <si>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</si>
  <si>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</si>
  <si>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</si>
  <si>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</si>
  <si>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</si>
  <si>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</si>
  <si>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</si>
  <si>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</si>
  <si>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</si>
  <si>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</si>
  <si>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</si>
  <si>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</si>
  <si>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</si>
  <si>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</si>
  <si>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</si>
  <si>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</si>
  <si>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</si>
  <si>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</si>
  <si>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</si>
  <si>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</si>
  <si>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</si>
  <si>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</si>
  <si>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</si>
  <si>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</si>
  <si>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</si>
  <si>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</si>
  <si>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</si>
  <si>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</si>
  <si>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</si>
  <si>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</si>
  <si>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</si>
  <si>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</si>
  <si>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</si>
  <si>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</si>
  <si>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</si>
  <si>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</si>
  <si>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</si>
  <si>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</si>
  <si>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</si>
  <si>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</si>
  <si>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</si>
  <si>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</si>
  <si>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</si>
  <si>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</si>
  <si>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</si>
  <si>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</si>
  <si>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</si>
  <si>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</si>
  <si>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</si>
  <si>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</si>
  <si>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</si>
  <si>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</si>
  <si>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</si>
  <si>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</si>
  <si>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</si>
  <si>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</si>
  <si>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</si>
  <si>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</si>
  <si>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</si>
  <si>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</si>
  <si>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</si>
  <si>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</si>
  <si>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</si>
  <si>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</si>
  <si>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</si>
  <si>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</si>
  <si>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</si>
  <si>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</si>
  <si>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</si>
  <si>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</si>
  <si>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</si>
  <si>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</si>
  <si>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</si>
  <si>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</si>
  <si>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</si>
  <si>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</si>
  <si>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</si>
  <si>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</si>
  <si>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</si>
  <si>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</si>
  <si>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</si>
  <si>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</si>
  <si>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</si>
  <si>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</si>
  <si>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</si>
  <si>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</si>
  <si>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</si>
  <si>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</si>
  <si>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</si>
  <si>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</si>
  <si>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</si>
  <si>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</si>
  <si>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</si>
  <si>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</si>
  <si>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</si>
  <si>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</si>
  <si>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</si>
  <si>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</si>
  <si>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</si>
  <si>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</si>
  <si>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</si>
  <si>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</si>
  <si>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</si>
  <si>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</si>
  <si>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</si>
  <si>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</si>
  <si>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</si>
  <si>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</si>
  <si>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</si>
  <si>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</si>
  <si>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</si>
  <si>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</si>
  <si>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</si>
  <si>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</si>
  <si>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</si>
  <si>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</si>
  <si>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</si>
  <si>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</si>
  <si>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</si>
  <si>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</si>
  <si>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</si>
  <si>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</si>
  <si>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</si>
  <si>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</si>
  <si>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</si>
  <si>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</si>
  <si>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</si>
  <si>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</si>
  <si>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</si>
  <si>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</si>
  <si>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</si>
  <si>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</si>
  <si>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</si>
  <si>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</si>
  <si>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</si>
  <si>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</si>
  <si>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</si>
  <si>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</si>
  <si>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</si>
  <si>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</si>
  <si>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</si>
  <si>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</si>
  <si>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</si>
  <si>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</si>
  <si>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</si>
  <si>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</si>
  <si>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</si>
  <si>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</si>
  <si>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</si>
  <si>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</si>
  <si>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</si>
  <si>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</si>
  <si>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</si>
  <si>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</si>
  <si>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</si>
  <si>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</si>
  <si>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</si>
  <si>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</si>
  <si>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</si>
  <si>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</si>
  <si>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</si>
  <si>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</si>
  <si>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</si>
  <si>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</si>
  <si>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</si>
  <si>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</si>
  <si>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</si>
  <si>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</si>
  <si>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</si>
  <si>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</si>
  <si>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</si>
  <si>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</si>
  <si>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</si>
  <si>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</si>
  <si>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</si>
  <si>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</si>
  <si>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</si>
  <si>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</si>
  <si>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</si>
  <si>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</si>
  <si>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</si>
  <si>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</si>
  <si>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</si>
  <si>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</si>
  <si>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</si>
  <si>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</si>
  <si>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</si>
  <si>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</si>
  <si>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</si>
  <si>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</si>
  <si>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</si>
  <si>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</si>
  <si>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</si>
  <si>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</si>
  <si>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</si>
  <si>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</si>
  <si>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</si>
  <si>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</si>
  <si>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</si>
  <si>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</si>
  <si>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</si>
  <si>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</si>
  <si>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</si>
  <si>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</si>
  <si>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</si>
  <si>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</si>
  <si>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</si>
  <si>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</si>
  <si>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</si>
  <si>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</si>
  <si>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</si>
  <si>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</si>
  <si>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</si>
  <si>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</si>
  <si>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</si>
  <si>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</si>
  <si>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</si>
  <si>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</si>
  <si>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</si>
  <si>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</si>
  <si>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</si>
  <si>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</si>
  <si>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</si>
  <si>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</si>
  <si>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</si>
  <si>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</si>
  <si>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</si>
  <si>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</si>
  <si>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</si>
  <si>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</si>
  <si>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</si>
  <si>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</si>
  <si>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</si>
  <si>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</si>
  <si>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</si>
  <si>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</si>
  <si>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</si>
  <si>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</si>
  <si>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</si>
  <si>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</si>
  <si>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</si>
  <si>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</si>
  <si>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</si>
  <si>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</si>
  <si>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</si>
  <si>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</si>
  <si>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</si>
  <si>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</si>
  <si>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</si>
  <si>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</si>
  <si>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</si>
  <si>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</si>
  <si>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</si>
  <si>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</si>
  <si>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</si>
  <si>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</si>
  <si>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</si>
  <si>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</si>
  <si>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</si>
  <si>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</si>
  <si>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</si>
  <si>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</si>
  <si>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</si>
  <si>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</si>
  <si>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</si>
  <si>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</si>
  <si>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</si>
  <si>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</si>
  <si>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</si>
  <si>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</si>
  <si>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</si>
  <si>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</si>
  <si>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</si>
  <si>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</si>
  <si>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</si>
  <si>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</si>
  <si>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</si>
  <si>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</si>
  <si>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</si>
  <si>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</si>
  <si>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</si>
  <si>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</si>
  <si>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</si>
  <si>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</si>
  <si>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</si>
  <si>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</si>
  <si>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</si>
  <si>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</si>
  <si>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</si>
  <si>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</si>
  <si>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</si>
  <si>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</si>
  <si>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</si>
  <si>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</si>
  <si>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</si>
  <si>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</si>
  <si>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</si>
  <si>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</si>
  <si>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</si>
  <si>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</si>
  <si>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</si>
  <si>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</si>
  <si>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</si>
  <si>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</si>
  <si>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</si>
  <si>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</si>
  <si>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</si>
  <si>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</si>
  <si>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</si>
  <si>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</si>
  <si>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</si>
  <si>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</si>
  <si>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</si>
  <si>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</si>
  <si>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</si>
  <si>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</si>
  <si>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</si>
  <si>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</si>
  <si>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</si>
  <si>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</si>
  <si>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</si>
  <si>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</si>
  <si>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</si>
  <si>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</si>
  <si>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</si>
  <si>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</si>
  <si>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</si>
  <si>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</si>
  <si>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</si>
  <si>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</si>
  <si>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</si>
  <si>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</si>
  <si>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</si>
  <si>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</si>
  <si>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</si>
  <si>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</si>
  <si>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</si>
  <si>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</si>
  <si>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</si>
  <si>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</si>
  <si>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</si>
  <si>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</si>
  <si>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</si>
  <si>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</si>
  <si>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</si>
  <si>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</si>
  <si>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</si>
  <si>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</si>
  <si>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</si>
  <si>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</si>
  <si>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</si>
  <si>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</si>
  <si>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</si>
  <si>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</si>
  <si>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</si>
  <si>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</si>
  <si>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</si>
  <si>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</si>
  <si>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</si>
  <si>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</si>
  <si>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</si>
  <si>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</si>
  <si>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</si>
  <si>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</si>
  <si>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</si>
  <si>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</si>
  <si>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</si>
  <si>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</si>
  <si>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</si>
  <si>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</si>
  <si>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</si>
  <si>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</si>
  <si>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</si>
  <si>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</si>
  <si>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</si>
  <si>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</si>
  <si>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</si>
  <si>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</si>
  <si>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</si>
  <si>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</si>
  <si>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</si>
  <si>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</si>
  <si>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</si>
  <si>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</si>
  <si>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</si>
  <si>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</si>
  <si>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</si>
  <si>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</si>
  <si>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</si>
  <si>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</si>
  <si>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</si>
  <si>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</si>
  <si>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</si>
  <si>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</si>
  <si>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</si>
  <si>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</si>
  <si>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</si>
  <si>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</si>
  <si>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</si>
  <si>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</si>
  <si>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</si>
  <si>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</si>
  <si>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</si>
  <si>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</si>
  <si>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</si>
  <si>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</si>
  <si>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</si>
  <si>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</si>
  <si>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</si>
  <si>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</si>
  <si>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</si>
  <si>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</si>
  <si>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</si>
  <si>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</si>
  <si>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</si>
  <si>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</si>
  <si>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</si>
  <si>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</si>
  <si>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</si>
  <si>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</si>
  <si>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</si>
  <si>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</si>
  <si>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</si>
  <si>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</si>
  <si>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</si>
  <si>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</si>
  <si>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</si>
  <si>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</si>
  <si>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</si>
  <si>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</si>
  <si>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</si>
  <si>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</si>
  <si>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</si>
  <si>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</si>
  <si>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</si>
  <si>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</si>
  <si>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</si>
  <si>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</si>
  <si>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</si>
  <si>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</si>
  <si>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</si>
  <si>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</si>
  <si>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</si>
  <si>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</si>
  <si>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</si>
  <si>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</si>
  <si>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</si>
  <si>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</si>
  <si>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</si>
  <si>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</si>
  <si>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</si>
  <si>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</si>
  <si>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</si>
  <si>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</si>
  <si>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</si>
  <si>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</si>
  <si>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</si>
  <si>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</si>
  <si>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</si>
  <si>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</si>
  <si>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</si>
  <si>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</si>
  <si>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</si>
  <si>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</si>
  <si>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</si>
  <si>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</si>
  <si>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</si>
  <si>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</si>
  <si>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</si>
  <si>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</si>
  <si>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</si>
  <si>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</si>
  <si>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</si>
  <si>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</si>
  <si>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</si>
  <si>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</si>
  <si>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</si>
  <si>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</si>
  <si>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</si>
  <si>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</si>
  <si>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</si>
  <si>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</si>
  <si>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</si>
  <si>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</si>
  <si>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</si>
  <si>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</si>
  <si>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</si>
  <si>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</si>
  <si>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</si>
  <si>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</si>
  <si>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</si>
  <si>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</si>
  <si>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</si>
  <si>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</si>
  <si>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</si>
  <si>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</si>
  <si>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</si>
  <si>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</si>
  <si>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</si>
  <si>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</si>
  <si>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</si>
  <si>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</si>
  <si>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</si>
  <si>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</si>
  <si>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</si>
  <si>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</si>
  <si>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</si>
  <si>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</si>
  <si>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</si>
  <si>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</si>
  <si>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</si>
  <si>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</si>
  <si>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</si>
  <si>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</si>
  <si>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</si>
  <si>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</si>
  <si>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</si>
  <si>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</si>
  <si>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</si>
  <si>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</si>
  <si>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</si>
  <si>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</si>
  <si>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</si>
  <si>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</si>
  <si>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</si>
  <si>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</si>
  <si>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</si>
  <si>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</si>
  <si>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</si>
  <si>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</si>
  <si>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</si>
  <si>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</si>
  <si>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</si>
  <si>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</si>
  <si>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</si>
  <si>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</si>
  <si>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</si>
  <si>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</si>
  <si>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</si>
  <si>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</si>
  <si>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</si>
  <si>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</si>
  <si>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</si>
  <si>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</si>
  <si>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</si>
  <si>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</si>
  <si>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</si>
  <si>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</si>
  <si>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</si>
  <si>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</si>
  <si>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</si>
  <si>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</si>
  <si>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</si>
  <si>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</si>
  <si>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</si>
  <si>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</si>
  <si>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</si>
  <si>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</si>
  <si>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</si>
  <si>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</si>
  <si>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</si>
  <si>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</si>
  <si>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</si>
  <si>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</si>
  <si>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</si>
  <si>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</si>
  <si>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</si>
  <si>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</si>
  <si>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</si>
  <si>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</si>
  <si>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</si>
  <si>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</si>
  <si>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</si>
  <si>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</si>
  <si>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</si>
  <si>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</si>
  <si>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</si>
  <si>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</si>
  <si>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</si>
  <si>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</si>
  <si>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</si>
  <si>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</si>
  <si>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</si>
  <si>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</si>
  <si>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</si>
  <si>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</si>
  <si>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</si>
  <si>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</si>
  <si>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</si>
  <si>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</si>
  <si>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</si>
  <si>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</si>
  <si>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</si>
  <si>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</si>
  <si>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</si>
  <si>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</si>
  <si>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</si>
  <si>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</si>
  <si>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</si>
  <si>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</si>
  <si>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</si>
  <si>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</si>
  <si>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</si>
  <si>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</si>
  <si>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</si>
  <si>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</si>
  <si>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</si>
  <si>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</si>
  <si>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</si>
  <si>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</si>
  <si>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</si>
  <si>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</si>
  <si>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</si>
  <si>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</si>
  <si>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</si>
  <si>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</si>
  <si>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</si>
  <si>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</si>
  <si>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</si>
  <si>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</si>
  <si>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</si>
  <si>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</si>
  <si>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</si>
  <si>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</si>
  <si>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</si>
  <si>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</si>
  <si>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</si>
  <si>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</si>
  <si>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</si>
  <si>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</si>
  <si>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</si>
  <si>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</si>
  <si>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</si>
  <si>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</si>
  <si>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</si>
  <si>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</si>
  <si>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</si>
  <si>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</si>
  <si>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</si>
  <si>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</si>
  <si>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</si>
  <si>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</si>
  <si>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</si>
  <si>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</si>
  <si>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</si>
  <si>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</si>
  <si>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</si>
  <si>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</si>
  <si>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</si>
  <si>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</si>
  <si>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</si>
  <si>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</si>
  <si>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</si>
  <si>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</si>
  <si>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</si>
  <si>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</si>
  <si>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</si>
  <si>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</si>
  <si>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</si>
  <si>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</si>
  <si>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</si>
  <si>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</si>
  <si>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</si>
  <si>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</si>
  <si>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</si>
  <si>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</si>
  <si>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</si>
  <si>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</si>
  <si>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</si>
  <si>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</si>
  <si>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</si>
  <si>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</si>
  <si>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</si>
  <si>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</si>
  <si>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</si>
  <si>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</si>
  <si>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</si>
  <si>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</si>
  <si>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</si>
  <si>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</si>
  <si>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</si>
  <si>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</si>
  <si>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</si>
  <si>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</si>
  <si>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</si>
  <si>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</si>
  <si>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</si>
  <si>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</si>
  <si>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</si>
  <si>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</si>
  <si>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</si>
  <si>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</si>
  <si>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</si>
  <si>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</si>
  <si>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</si>
  <si>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</si>
  <si>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</si>
  <si>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</si>
  <si>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</si>
  <si>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</si>
  <si>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</si>
  <si>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</si>
  <si>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</si>
  <si>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</si>
  <si>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</si>
  <si>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</si>
  <si>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</si>
  <si>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</si>
  <si>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</si>
  <si>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</si>
  <si>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</si>
  <si>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</si>
  <si>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</si>
  <si>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</si>
  <si>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</si>
  <si>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</si>
  <si>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</si>
  <si>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</si>
  <si>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</si>
  <si>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</si>
  <si>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</si>
  <si>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</si>
  <si>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</si>
  <si>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</si>
  <si>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</si>
  <si>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</si>
  <si>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</si>
  <si>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</si>
  <si>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</si>
  <si>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</si>
  <si>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</si>
  <si>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</si>
  <si>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</si>
  <si>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</si>
  <si>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</si>
  <si>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</si>
  <si>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</si>
  <si>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</si>
  <si>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</si>
  <si>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</si>
  <si>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</si>
  <si>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</si>
  <si>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</si>
  <si>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</si>
  <si>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</si>
  <si>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</si>
  <si>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</si>
  <si>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</si>
  <si>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</si>
  <si>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</si>
  <si>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</si>
  <si>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</si>
  <si>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</si>
  <si>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</si>
  <si>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</si>
  <si>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</si>
  <si>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</si>
  <si>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</si>
  <si>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</si>
  <si>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</si>
  <si>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</si>
  <si>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</si>
  <si>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</si>
  <si>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</si>
  <si>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</si>
  <si>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</si>
  <si>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</si>
  <si>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</si>
  <si>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</si>
  <si>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</si>
  <si>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</si>
  <si>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</si>
  <si>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</si>
  <si>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</si>
  <si>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</si>
  <si>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</si>
  <si>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</si>
  <si>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</si>
  <si>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</si>
  <si>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</si>
  <si>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</si>
  <si>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</si>
  <si>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</si>
  <si>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</si>
  <si>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</si>
  <si>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</si>
  <si>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</si>
  <si>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</si>
  <si>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</si>
  <si>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</si>
  <si>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</si>
  <si>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</si>
  <si>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</si>
  <si>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</si>
  <si>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</si>
  <si>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</si>
  <si>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</si>
  <si>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</si>
  <si>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</si>
  <si>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</si>
  <si>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</si>
  <si>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</si>
  <si>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</si>
  <si>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</si>
  <si>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</si>
  <si>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</si>
  <si>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</si>
  <si>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</si>
  <si>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</si>
  <si>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</si>
  <si>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</si>
  <si>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</si>
  <si>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</si>
  <si>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</si>
  <si>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</si>
  <si>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</si>
  <si>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</si>
  <si>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</si>
  <si>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</si>
  <si>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</si>
  <si>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</si>
  <si>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</si>
  <si>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</si>
  <si>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</si>
  <si>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</si>
  <si>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</si>
  <si>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</si>
  <si>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</si>
  <si>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</si>
  <si>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</si>
  <si>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</si>
  <si>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</si>
  <si>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</si>
  <si>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</si>
  <si>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</si>
  <si>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</si>
  <si>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</si>
  <si>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</si>
  <si>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</si>
  <si>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</si>
  <si>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</si>
  <si>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</si>
  <si>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</si>
  <si>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</si>
  <si>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</si>
  <si>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</si>
  <si>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</si>
  <si>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</si>
  <si>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</si>
  <si>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</si>
  <si>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</si>
  <si>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</si>
  <si>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</si>
  <si>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</si>
  <si>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</si>
  <si>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</si>
  <si>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</si>
  <si>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</si>
  <si>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</si>
  <si>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</si>
  <si>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</si>
  <si>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</si>
  <si>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</si>
  <si>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</si>
  <si>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</si>
  <si>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</si>
  <si>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</si>
  <si>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</si>
  <si>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</si>
  <si>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</si>
  <si>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</si>
  <si>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</si>
  <si>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</si>
  <si>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</si>
  <si>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</si>
  <si>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</si>
  <si>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</si>
  <si>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</si>
  <si>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</si>
  <si>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</si>
  <si>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</si>
  <si>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</si>
  <si>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</si>
  <si>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</si>
  <si>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</si>
  <si>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</si>
  <si>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</si>
  <si>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</si>
  <si>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</si>
  <si>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</si>
  <si>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</si>
  <si>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</si>
  <si>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</si>
  <si>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</si>
  <si>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</si>
  <si>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</si>
  <si>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</si>
  <si>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</si>
  <si>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</si>
  <si>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</si>
  <si>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</si>
  <si>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</si>
  <si>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</si>
  <si>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</si>
  <si>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</si>
  <si>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</si>
  <si>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</si>
  <si>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</si>
  <si>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</si>
  <si>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</si>
  <si>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</si>
  <si>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</si>
  <si>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</si>
  <si>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</si>
  <si>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</si>
  <si>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</si>
  <si>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</si>
  <si>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</si>
  <si>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</si>
  <si>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</si>
  <si>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</si>
  <si>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</si>
  <si>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</si>
  <si>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</si>
  <si>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</si>
  <si>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</si>
  <si>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</si>
  <si>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</si>
  <si>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</si>
  <si>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</si>
  <si>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</si>
  <si>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</si>
  <si>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</si>
  <si>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</si>
  <si>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</si>
  <si>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</si>
  <si>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</si>
  <si>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</si>
  <si>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</si>
  <si>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</si>
  <si>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</si>
  <si>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</si>
  <si>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</si>
  <si>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</si>
  <si>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</si>
  <si>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</si>
  <si>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</si>
  <si>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</si>
  <si>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</si>
  <si>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</si>
  <si>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</si>
  <si>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</si>
  <si>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</si>
  <si>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</si>
  <si>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</si>
  <si>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</si>
  <si>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</si>
  <si>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</si>
  <si>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</si>
  <si>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</si>
  <si>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</si>
  <si>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</si>
  <si>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</si>
  <si>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</si>
  <si>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</si>
  <si>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</si>
  <si>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</si>
  <si>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</si>
  <si>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</si>
  <si>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</si>
  <si>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</si>
  <si>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</si>
  <si>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</si>
  <si>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</si>
  <si>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</si>
  <si>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</si>
  <si>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</si>
  <si>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</si>
  <si>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</si>
  <si>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</si>
  <si>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</si>
  <si>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</si>
  <si>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</si>
  <si>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</si>
  <si>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</si>
  <si>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</si>
  <si>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</si>
  <si>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</si>
  <si>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</si>
  <si>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</si>
  <si>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</si>
  <si>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</si>
  <si>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</si>
  <si>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</si>
  <si>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</si>
  <si>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</si>
  <si>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</si>
  <si>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</si>
  <si>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</si>
  <si>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</si>
  <si>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</si>
  <si>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</si>
  <si>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</si>
  <si>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</si>
  <si>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</si>
  <si>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</si>
  <si>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</si>
  <si>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</si>
  <si>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</si>
  <si>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</si>
  <si>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</si>
  <si>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</si>
  <si>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</si>
  <si>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</si>
  <si>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</si>
  <si>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</si>
  <si>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</si>
  <si>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</si>
  <si>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</si>
  <si>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</si>
  <si>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</si>
  <si>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</si>
  <si>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</si>
  <si>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</si>
  <si>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</si>
  <si>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</si>
  <si>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</si>
  <si>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</si>
  <si>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</si>
  <si>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</si>
  <si>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</si>
  <si>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</si>
  <si>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</si>
  <si>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</si>
  <si>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</si>
  <si>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</si>
  <si>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</si>
  <si>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</si>
  <si>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</si>
  <si>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</si>
  <si>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</si>
  <si>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</si>
  <si>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</si>
  <si>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</si>
  <si>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</si>
  <si>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</si>
  <si>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</si>
  <si>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</si>
  <si>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</si>
  <si>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</si>
  <si>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</si>
  <si>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</si>
  <si>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</si>
  <si>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</si>
  <si>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</si>
  <si>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</si>
  <si>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</si>
  <si>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</si>
  <si>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</si>
  <si>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</si>
  <si>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</si>
  <si>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</si>
  <si>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</si>
  <si>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</si>
  <si>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</si>
  <si>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</si>
  <si>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</si>
  <si>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</si>
  <si>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</si>
  <si>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</si>
  <si>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</si>
  <si>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</si>
  <si>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</si>
  <si>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</si>
  <si>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</si>
  <si>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</si>
  <si>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</si>
  <si>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</si>
  <si>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</si>
  <si>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</si>
  <si>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</si>
  <si>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</si>
  <si>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</si>
  <si>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</si>
  <si>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</si>
  <si>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</si>
  <si>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</si>
  <si>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</si>
  <si>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</si>
  <si>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</si>
  <si>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</si>
  <si>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</si>
  <si>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</si>
  <si>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</si>
  <si>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</si>
  <si>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</si>
  <si>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</si>
  <si>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</si>
  <si>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</si>
  <si>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</si>
  <si>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</si>
  <si>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</si>
  <si>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</si>
  <si>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</si>
  <si>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</si>
  <si>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</si>
  <si>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</si>
  <si>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</si>
  <si>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</si>
  <si>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</si>
  <si>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</si>
  <si>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</si>
  <si>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</si>
  <si>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</si>
  <si>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</si>
  <si>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</si>
  <si>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</si>
  <si>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</si>
  <si>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</si>
  <si>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</si>
  <si>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</si>
  <si>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</si>
  <si>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</si>
  <si>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</si>
  <si>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</si>
  <si>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</si>
  <si>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</si>
  <si>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</si>
  <si>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</si>
  <si>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</si>
  <si>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</si>
  <si>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</si>
  <si>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</si>
  <si>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</si>
  <si>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</si>
  <si>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</si>
  <si>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</si>
  <si>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</si>
  <si>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</si>
  <si>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</si>
  <si>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</si>
  <si>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</si>
  <si>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</si>
  <si>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</si>
  <si>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</si>
  <si>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</si>
  <si>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</si>
  <si>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</si>
  <si>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</si>
  <si>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</si>
  <si>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</si>
  <si>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</si>
  <si>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</si>
  <si>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</si>
  <si>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</si>
  <si>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</si>
  <si>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</si>
  <si>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</si>
  <si>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</si>
  <si>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</si>
  <si>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</si>
  <si>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</si>
  <si>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</si>
  <si>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</si>
  <si>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</si>
  <si>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</si>
  <si>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</si>
  <si>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</si>
  <si>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</si>
  <si>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</si>
  <si>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</si>
  <si>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</si>
  <si>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</si>
  <si>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</si>
  <si>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</si>
  <si>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</si>
  <si>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</si>
  <si>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</si>
  <si>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</si>
  <si>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</si>
  <si>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</si>
  <si>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</si>
  <si>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</si>
  <si>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</si>
  <si>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</si>
  <si>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</si>
  <si>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</si>
  <si>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</si>
  <si>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</si>
  <si>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</si>
  <si>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</si>
  <si>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</si>
  <si>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</si>
  <si>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</si>
  <si>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</si>
  <si>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</si>
  <si>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</si>
  <si>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</si>
  <si>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</si>
  <si>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</si>
  <si>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</si>
  <si>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</si>
  <si>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</si>
  <si>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</si>
  <si>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</si>
  <si>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</si>
  <si>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</si>
  <si>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</si>
  <si>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</si>
  <si>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</si>
  <si>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</si>
  <si>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</si>
  <si>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</si>
  <si>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</si>
  <si>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</si>
  <si>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</si>
  <si>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</si>
  <si>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</si>
  <si>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</si>
  <si>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</si>
  <si>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</si>
  <si>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</si>
  <si>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</si>
  <si>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</si>
  <si>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</si>
  <si>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</si>
  <si>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</si>
  <si>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</si>
  <si>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</si>
  <si>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</si>
  <si>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</si>
  <si>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</si>
  <si>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</si>
  <si>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</si>
  <si>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</si>
  <si>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</si>
  <si>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</si>
  <si>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</si>
  <si>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</si>
  <si>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</si>
  <si>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</si>
  <si>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</si>
  <si>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</si>
  <si>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</si>
  <si>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</si>
  <si>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</si>
  <si>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</si>
  <si>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</si>
  <si>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</si>
  <si>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</si>
  <si>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</si>
  <si>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</si>
  <si>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</si>
  <si>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</si>
  <si>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</si>
  <si>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</si>
  <si>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</si>
  <si>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</si>
  <si>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</si>
  <si>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</si>
  <si>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</si>
  <si>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</si>
  <si>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</si>
  <si>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</si>
  <si>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</si>
  <si>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</si>
  <si>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</si>
  <si>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</si>
  <si>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</si>
  <si>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</si>
  <si>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</si>
  <si>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</si>
  <si>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</si>
  <si>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</si>
  <si>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</si>
  <si>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</si>
  <si>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</si>
  <si>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</si>
  <si>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</si>
  <si>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</si>
  <si>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</si>
  <si>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</si>
  <si>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</si>
  <si>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</si>
  <si>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</si>
  <si>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</si>
  <si>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</si>
  <si>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</si>
  <si>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</si>
  <si>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</si>
  <si>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</si>
  <si>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</si>
  <si>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</si>
  <si>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</si>
  <si>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</si>
  <si>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</si>
  <si>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</si>
  <si>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</si>
  <si>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</si>
  <si>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</si>
  <si>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</si>
  <si>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</si>
  <si>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</si>
  <si>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</si>
  <si>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</si>
  <si>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</si>
  <si>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</si>
  <si>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</si>
  <si>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</si>
  <si>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</si>
  <si>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</si>
  <si>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</si>
  <si>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</si>
  <si>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</si>
  <si>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</si>
  <si>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</si>
  <si>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</si>
  <si>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</si>
  <si>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</si>
  <si>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</si>
  <si>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</si>
  <si>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</si>
  <si>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</si>
  <si>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</si>
  <si>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</si>
  <si>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</si>
  <si>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</si>
  <si>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</si>
  <si>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</si>
  <si>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</si>
  <si>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</si>
  <si>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</si>
  <si>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</si>
  <si>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</si>
  <si>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</si>
  <si>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</si>
  <si>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</si>
  <si>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</si>
  <si>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</si>
  <si>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</si>
  <si>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</si>
  <si>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</si>
  <si>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</si>
  <si>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</si>
  <si>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</si>
  <si>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</si>
  <si>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</si>
  <si>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</si>
  <si>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</si>
  <si>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</si>
  <si>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</si>
  <si>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</si>
  <si>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</si>
  <si>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</si>
  <si>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</si>
  <si>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</si>
  <si>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</si>
  <si>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</si>
  <si>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</si>
  <si>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</si>
  <si>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</si>
  <si>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</si>
  <si>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</si>
  <si>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</si>
  <si>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</si>
  <si>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</si>
  <si>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</si>
  <si>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</si>
  <si>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</si>
  <si>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</si>
  <si>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</si>
  <si>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</si>
  <si>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</si>
  <si>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</si>
  <si>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</si>
  <si>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</si>
  <si>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</si>
  <si>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</si>
  <si>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</si>
  <si>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</si>
  <si>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</si>
  <si>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</si>
  <si>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</si>
  <si>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</si>
  <si>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</si>
  <si>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</si>
  <si>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</si>
  <si>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</si>
  <si>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</si>
  <si>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</si>
  <si>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</si>
  <si>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</si>
  <si>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</si>
  <si>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</si>
  <si>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</si>
  <si>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</si>
  <si>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</si>
  <si>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</si>
  <si>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</si>
  <si>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</si>
  <si>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</si>
  <si>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</si>
  <si>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</si>
  <si>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</si>
  <si>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</si>
  <si>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</si>
  <si>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</si>
  <si>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</si>
  <si>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</si>
  <si>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</si>
  <si>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</si>
  <si>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</si>
  <si>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</si>
  <si>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</si>
  <si>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</si>
  <si>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</si>
  <si>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</si>
  <si>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</si>
  <si>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</si>
  <si>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</si>
  <si>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</si>
  <si>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</si>
  <si>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</si>
  <si>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</si>
  <si>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</si>
  <si>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</si>
  <si>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</si>
  <si>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</si>
  <si>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</si>
  <si>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</si>
  <si>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</si>
  <si>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</si>
  <si>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</si>
  <si>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</si>
  <si>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</si>
  <si>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</si>
  <si>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</si>
  <si>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</si>
  <si>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</si>
  <si>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</si>
  <si>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</si>
  <si>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</si>
  <si>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</si>
  <si>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</si>
  <si>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</si>
  <si>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</si>
  <si>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</si>
  <si>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</si>
  <si>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</si>
  <si>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</si>
  <si>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</si>
  <si>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</si>
  <si>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</si>
  <si>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</si>
  <si>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</si>
  <si>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</si>
  <si>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</si>
  <si>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</si>
  <si>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</si>
  <si>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</si>
  <si>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</si>
  <si>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</si>
  <si>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</si>
  <si>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</si>
  <si>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</si>
  <si>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</si>
  <si>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</si>
  <si>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</si>
  <si>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</si>
  <si>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</si>
  <si>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</si>
  <si>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</si>
  <si>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</si>
  <si>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</si>
  <si>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</si>
  <si>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</si>
  <si>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</si>
  <si>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</si>
  <si>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</si>
  <si>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</si>
  <si>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</si>
  <si>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</si>
  <si>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</si>
  <si>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</si>
  <si>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</si>
  <si>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</si>
  <si>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</si>
  <si>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</si>
  <si>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</si>
  <si>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</si>
  <si>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</si>
  <si>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</si>
  <si>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</si>
  <si>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</si>
  <si>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</si>
  <si>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</si>
  <si>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</si>
  <si>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</si>
  <si>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</si>
  <si>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</si>
  <si>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</si>
  <si>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</si>
  <si>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</si>
  <si>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</si>
  <si>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</si>
  <si>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</si>
  <si>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</si>
  <si>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</si>
  <si>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</si>
  <si>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</si>
  <si>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</si>
  <si>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</si>
  <si>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</si>
  <si>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</si>
  <si>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</si>
  <si>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</si>
  <si>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</si>
  <si>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</si>
  <si>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</si>
  <si>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</si>
  <si>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</si>
  <si>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</si>
  <si>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</si>
  <si>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</si>
  <si>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</si>
  <si>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</si>
  <si>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</si>
  <si>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</si>
  <si>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</si>
  <si>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</si>
  <si>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</si>
  <si>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</si>
  <si>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</si>
  <si>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</si>
  <si>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</si>
  <si>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</si>
  <si>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</si>
  <si>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</si>
  <si>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</si>
  <si>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</si>
  <si>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</si>
  <si>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</si>
  <si>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</si>
  <si>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</si>
  <si>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</si>
  <si>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</si>
  <si>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</si>
  <si>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</si>
  <si>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</si>
  <si>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</si>
  <si>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</si>
  <si>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</si>
  <si>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</si>
  <si>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</si>
  <si>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</si>
  <si>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</si>
  <si>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</si>
  <si>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</si>
  <si>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</si>
  <si>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</si>
  <si>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</si>
  <si>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</si>
  <si>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</si>
  <si>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</si>
  <si>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</si>
  <si>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</si>
  <si>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</si>
  <si>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</si>
  <si>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</si>
  <si>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</si>
  <si>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</si>
  <si>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</si>
  <si>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</si>
  <si>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</si>
  <si>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</si>
  <si>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</si>
  <si>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</si>
  <si>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</si>
  <si>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</si>
  <si>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</si>
  <si>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</si>
  <si>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</si>
  <si>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</si>
  <si>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</si>
  <si>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</si>
  <si>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</si>
  <si>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</si>
  <si>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</si>
  <si>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</si>
  <si>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</si>
  <si>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</si>
  <si>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</si>
  <si>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</si>
  <si>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</si>
  <si>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</si>
  <si>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</si>
  <si>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</si>
  <si>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</si>
  <si>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</si>
  <si>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</si>
  <si>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</si>
  <si>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</si>
  <si>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</si>
  <si>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</si>
  <si>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</si>
  <si>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</si>
  <si>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</si>
  <si>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</si>
  <si>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</si>
  <si>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</si>
  <si>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</si>
  <si>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</si>
  <si>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</si>
  <si>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</si>
  <si>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</si>
  <si>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</si>
  <si>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</si>
  <si>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</si>
  <si>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</si>
  <si>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</si>
  <si>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</si>
  <si>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</si>
  <si>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</si>
  <si>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</si>
  <si>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</si>
  <si>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</si>
  <si>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</si>
  <si>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</si>
  <si>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</si>
  <si>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</si>
  <si>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</si>
  <si>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</si>
  <si>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</si>
  <si>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</si>
  <si>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</si>
  <si>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</si>
  <si>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</si>
  <si>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</si>
  <si>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</si>
  <si>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</si>
  <si>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</si>
  <si>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</si>
  <si>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</si>
  <si>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</si>
  <si>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</si>
  <si>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</si>
  <si>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</si>
  <si>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</si>
  <si>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</si>
  <si>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</si>
  <si>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</si>
  <si>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</si>
  <si>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</si>
  <si>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</si>
  <si>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</si>
  <si>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</si>
  <si>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</si>
  <si>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</si>
  <si>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</si>
  <si>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</si>
  <si>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</si>
  <si>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</si>
  <si>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</si>
  <si>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</si>
  <si>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</si>
  <si>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</si>
  <si>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</si>
  <si>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</si>
  <si>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</si>
  <si>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</si>
  <si>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</si>
  <si>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</si>
  <si>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</si>
  <si>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</si>
  <si>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</si>
  <si>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</si>
  <si>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</si>
  <si>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</si>
  <si>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</si>
  <si>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</si>
  <si>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</si>
  <si>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</si>
  <si>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</si>
  <si>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</si>
  <si>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</si>
  <si>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</si>
  <si>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</si>
  <si>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</si>
  <si>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</si>
  <si>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</si>
  <si>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</si>
  <si>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</si>
  <si>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</si>
  <si>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</si>
  <si>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</si>
  <si>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</si>
  <si>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</si>
  <si>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</si>
  <si>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</si>
  <si>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</si>
  <si>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</si>
  <si>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</si>
  <si>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</si>
  <si>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</si>
  <si>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</si>
  <si>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</si>
  <si>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</si>
  <si>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</si>
  <si>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</si>
  <si>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</si>
  <si>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</si>
  <si>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</si>
  <si>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</si>
  <si>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</si>
  <si>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</si>
  <si>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</si>
  <si>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</si>
  <si>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</si>
  <si>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</si>
  <si>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</si>
  <si>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</si>
  <si>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</si>
  <si>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</si>
  <si>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</si>
  <si>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</si>
  <si>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</si>
  <si>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</si>
  <si>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</si>
  <si>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</si>
  <si>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</si>
  <si>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</si>
  <si>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</si>
  <si>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</si>
  <si>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</si>
  <si>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</si>
  <si>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</si>
  <si>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</si>
  <si>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</si>
  <si>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</si>
  <si>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</si>
  <si>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</si>
  <si>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</si>
  <si>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</si>
  <si>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</si>
  <si>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</si>
  <si>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</si>
  <si>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</si>
  <si>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</si>
  <si>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</si>
  <si>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</si>
  <si>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</si>
  <si>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</si>
  <si>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</si>
  <si>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</si>
  <si>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</si>
  <si>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</si>
  <si>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</si>
  <si>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</si>
  <si>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</si>
  <si>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</si>
  <si>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</si>
  <si>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</si>
  <si>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</si>
  <si>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</si>
  <si>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</si>
  <si>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</si>
  <si>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</si>
  <si>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</si>
  <si>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</si>
  <si>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</si>
  <si>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</si>
  <si>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</si>
  <si>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</si>
  <si>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</si>
  <si>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</si>
  <si>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</si>
  <si>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</si>
  <si>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</si>
  <si>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</si>
  <si>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</si>
  <si>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</si>
  <si>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</si>
  <si>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</si>
  <si>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</si>
  <si>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</si>
  <si>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</si>
  <si>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</si>
  <si>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</si>
  <si>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</si>
  <si>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</si>
  <si>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</si>
  <si>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</si>
  <si>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</si>
  <si>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</si>
  <si>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</si>
  <si>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</si>
  <si>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</si>
  <si>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</si>
  <si>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</si>
  <si>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</si>
  <si>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</si>
  <si>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</si>
  <si>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</si>
  <si>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</si>
  <si>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</si>
  <si>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</si>
  <si>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</si>
  <si>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</si>
  <si>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</si>
  <si>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</si>
  <si>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</si>
  <si>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</si>
  <si>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</si>
  <si>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</si>
  <si>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</si>
  <si>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</si>
  <si>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</si>
  <si>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</si>
  <si>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</si>
  <si>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</si>
  <si>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</si>
  <si>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</si>
  <si>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</si>
  <si>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</si>
  <si>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</si>
  <si>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</si>
  <si>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</si>
  <si>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</si>
  <si>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</si>
  <si>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</si>
  <si>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</si>
  <si>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</si>
  <si>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</si>
  <si>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</si>
  <si>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</si>
  <si>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</si>
  <si>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</si>
  <si>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</si>
  <si>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</si>
  <si>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</si>
  <si>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</si>
  <si>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</si>
  <si>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</si>
  <si>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</si>
  <si>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</si>
  <si>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</si>
  <si>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</si>
  <si>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</si>
  <si>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</si>
  <si>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</si>
  <si>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</si>
  <si>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</si>
  <si>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</si>
  <si>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</si>
  <si>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</si>
  <si>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</si>
  <si>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</si>
  <si>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</si>
  <si>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</si>
  <si>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</si>
  <si>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</si>
  <si>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</si>
  <si>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</si>
  <si>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</si>
  <si>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</si>
  <si>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</si>
  <si>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</si>
  <si>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</si>
  <si>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</si>
  <si>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</si>
  <si>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</si>
  <si>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</si>
  <si>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</si>
  <si>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</si>
  <si>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</si>
  <si>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</si>
  <si>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</si>
  <si>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</si>
  <si>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</si>
  <si>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</si>
  <si>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</si>
  <si>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</si>
  <si>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</si>
  <si>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</si>
  <si>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</si>
  <si>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</si>
  <si>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</si>
  <si>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</si>
  <si>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</si>
  <si>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</si>
  <si>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</si>
  <si>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</si>
  <si>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</si>
  <si>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</si>
  <si>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</si>
  <si>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</si>
  <si>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</si>
  <si>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</si>
  <si>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</si>
  <si>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</si>
  <si>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</si>
  <si>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</si>
  <si>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</si>
  <si>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</si>
  <si>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</si>
  <si>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</si>
  <si>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</si>
  <si>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</si>
  <si>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</si>
  <si>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</si>
  <si>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</si>
  <si>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</si>
  <si>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</si>
  <si>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</si>
  <si>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</si>
  <si>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</si>
  <si>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</si>
  <si>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</si>
  <si>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</si>
  <si>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</si>
  <si>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</si>
  <si>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</si>
  <si>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</si>
  <si>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</si>
  <si>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</si>
  <si>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</si>
  <si>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</si>
  <si>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</si>
  <si>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</si>
  <si>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</si>
  <si>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</si>
  <si>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</si>
  <si>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</si>
  <si>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</si>
  <si>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</si>
  <si>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</si>
  <si>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</si>
  <si>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</si>
  <si>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</si>
  <si>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</si>
  <si>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</si>
  <si>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</si>
  <si>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</si>
  <si>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</si>
  <si>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</si>
  <si>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</si>
  <si>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</si>
  <si>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</si>
  <si>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</si>
  <si>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</si>
  <si>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</si>
  <si>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</si>
  <si>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</si>
  <si>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</si>
  <si>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</si>
  <si>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</si>
  <si>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</si>
  <si>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</si>
  <si>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</si>
  <si>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</si>
  <si>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</si>
  <si>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</si>
  <si>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</si>
  <si>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</si>
  <si>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</si>
  <si>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</si>
  <si>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</si>
  <si>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</si>
  <si>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</si>
  <si>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</si>
  <si>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</si>
  <si>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</si>
  <si>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</si>
  <si>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</si>
  <si>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</si>
  <si>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</si>
  <si>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</si>
  <si>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</si>
  <si>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</si>
  <si>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</si>
  <si>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</si>
  <si>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</si>
  <si>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</si>
  <si>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</si>
  <si>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</si>
  <si>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</si>
  <si>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</si>
  <si>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</si>
  <si>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</si>
  <si>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</si>
  <si>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</si>
  <si>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</si>
  <si>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</si>
  <si>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</si>
  <si>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</si>
  <si>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</si>
  <si>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</si>
  <si>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</si>
  <si>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</si>
  <si>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</si>
  <si>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</si>
  <si>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</si>
  <si>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</si>
  <si>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</si>
  <si>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</si>
  <si>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</si>
  <si>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</si>
  <si>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</si>
  <si>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</si>
  <si>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</si>
  <si>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</si>
  <si>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</si>
  <si>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</si>
  <si>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</si>
  <si>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</si>
  <si>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</si>
  <si>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</si>
  <si>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</si>
  <si>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</si>
  <si>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</si>
  <si>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</si>
  <si>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</si>
  <si>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</si>
  <si>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</si>
  <si>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</si>
  <si>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</si>
  <si>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</si>
  <si>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</si>
  <si>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</si>
  <si>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</si>
  <si>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</si>
  <si>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</si>
  <si>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</si>
  <si>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</si>
  <si>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</si>
  <si>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</si>
  <si>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</si>
  <si>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</si>
  <si>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</si>
  <si>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</si>
  <si>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</si>
  <si>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</si>
  <si>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</si>
  <si>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</si>
  <si>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</si>
  <si>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</si>
  <si>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</si>
  <si>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</si>
  <si>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</si>
  <si>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</si>
  <si>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</si>
  <si>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</si>
  <si>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</si>
  <si>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</si>
  <si>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</si>
  <si>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</si>
  <si>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</si>
  <si>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</si>
  <si>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</si>
  <si>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</si>
  <si>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</si>
  <si>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</si>
  <si>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</si>
  <si>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</si>
  <si>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</si>
  <si>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</si>
  <si>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</si>
  <si>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</si>
  <si>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</si>
  <si>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</si>
  <si>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</si>
  <si>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</si>
  <si>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</si>
  <si>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</si>
  <si>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</si>
  <si>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</si>
  <si>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</si>
  <si>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</si>
  <si>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</si>
  <si>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</si>
  <si>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</si>
  <si>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</si>
  <si>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</si>
  <si>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</si>
  <si>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</si>
  <si>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</si>
  <si>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</si>
  <si>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</si>
  <si>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</si>
  <si>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</si>
  <si>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</si>
  <si>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</si>
  <si>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</si>
  <si>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</si>
  <si>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</si>
  <si>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</si>
  <si>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</si>
  <si>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</si>
  <si>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</si>
  <si>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</si>
  <si>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</si>
  <si>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</si>
  <si>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</si>
  <si>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</si>
  <si>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</si>
  <si>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</si>
  <si>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</si>
  <si>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</si>
  <si>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</si>
  <si>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</si>
  <si>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</si>
  <si>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</si>
  <si>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</si>
  <si>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</si>
  <si>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</si>
  <si>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</si>
  <si>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</si>
  <si>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</si>
  <si>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</si>
  <si>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</si>
  <si>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</si>
  <si>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</si>
  <si>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</si>
  <si>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</si>
  <si>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</si>
  <si>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</si>
  <si>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</si>
  <si>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</si>
  <si>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</si>
  <si>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</si>
  <si>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</si>
  <si>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</si>
  <si>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</si>
  <si>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</si>
  <si>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</si>
  <si>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</si>
  <si>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</si>
  <si>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</si>
  <si>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</si>
  <si>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</si>
  <si>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</si>
  <si>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</si>
  <si>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</si>
  <si>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</si>
  <si>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</si>
  <si>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</si>
  <si>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</si>
  <si>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</si>
  <si>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</si>
  <si>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</si>
  <si>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</si>
  <si>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</si>
  <si>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</si>
  <si>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</si>
  <si>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</si>
  <si>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</si>
  <si>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</si>
  <si>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</si>
  <si>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</si>
  <si>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</si>
  <si>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</si>
  <si>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</si>
  <si>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</si>
  <si>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</si>
  <si>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</si>
  <si>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</si>
  <si>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</si>
  <si>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</si>
  <si>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</si>
  <si>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</si>
  <si>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</si>
  <si>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</si>
  <si>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</si>
  <si>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</si>
  <si>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</si>
  <si>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</si>
  <si>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</si>
  <si>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</si>
  <si>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</si>
  <si>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</si>
  <si>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</si>
  <si>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</si>
  <si>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</si>
  <si>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</si>
  <si>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</si>
  <si>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</si>
  <si>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</si>
  <si>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</si>
  <si>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</si>
  <si>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</si>
  <si>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</si>
  <si>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</si>
  <si>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</si>
  <si>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</si>
  <si>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</si>
  <si>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</si>
  <si>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</si>
  <si>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</si>
  <si>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</si>
  <si>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</si>
  <si>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</si>
  <si>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</si>
  <si>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</si>
  <si>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</si>
  <si>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</si>
  <si>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</si>
  <si>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</si>
  <si>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</si>
  <si>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</si>
  <si>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</si>
  <si>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</si>
  <si>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</si>
  <si>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</si>
  <si>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</si>
  <si>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</si>
  <si>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</si>
  <si>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</si>
  <si>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</si>
  <si>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</si>
  <si>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</si>
  <si>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</si>
  <si>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</si>
  <si>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</si>
  <si>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</si>
  <si>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</si>
  <si>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</si>
  <si>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</si>
  <si>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</si>
  <si>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</si>
  <si>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</si>
  <si>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</si>
  <si>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</si>
  <si>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</si>
  <si>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</si>
  <si>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</si>
  <si>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</si>
  <si>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</si>
  <si>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</si>
  <si>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</si>
  <si>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</si>
  <si>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</si>
  <si>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</si>
  <si>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</si>
  <si>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</si>
  <si>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</si>
  <si>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</si>
  <si>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</si>
  <si>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</si>
  <si>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</si>
  <si>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</si>
  <si>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</si>
  <si>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</si>
  <si>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</si>
  <si>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</si>
  <si>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</si>
  <si>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</si>
  <si>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</si>
  <si>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</si>
  <si>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</si>
  <si>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</si>
  <si>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</si>
  <si>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</si>
  <si>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</si>
  <si>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</si>
  <si>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</si>
  <si>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</si>
  <si>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</si>
  <si>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</si>
  <si>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</si>
  <si>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</si>
  <si>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</si>
  <si>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</si>
  <si>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</si>
  <si>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</si>
  <si>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</si>
  <si>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</si>
  <si>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</si>
  <si>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</si>
  <si>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</si>
  <si>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</si>
  <si>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</si>
  <si>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</si>
  <si>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</si>
  <si>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</si>
  <si>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</si>
  <si>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</si>
  <si>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</si>
  <si>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</si>
  <si>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</si>
  <si>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</si>
  <si>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</si>
  <si>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</si>
  <si>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</si>
  <si>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</si>
  <si>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</si>
  <si>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</si>
  <si>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</si>
  <si>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</si>
  <si>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</si>
  <si>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</si>
  <si>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</si>
  <si>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</si>
  <si>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</si>
  <si>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</si>
  <si>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</si>
  <si>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</si>
  <si>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</si>
  <si>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</si>
  <si>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</si>
  <si>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</si>
  <si>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</si>
  <si>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</si>
  <si>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</si>
  <si>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</si>
  <si>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</si>
  <si>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</si>
  <si>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</si>
  <si>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</si>
  <si>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</si>
  <si>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</si>
  <si>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</si>
  <si>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</si>
  <si>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</si>
  <si>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</si>
  <si>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</si>
  <si>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</si>
  <si>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</si>
  <si>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</si>
  <si>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</si>
  <si>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</si>
  <si>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</si>
  <si>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</si>
  <si>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</si>
  <si>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</si>
  <si>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</si>
  <si>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</si>
  <si>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</si>
  <si>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</si>
  <si>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</si>
  <si>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</si>
  <si>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</si>
  <si>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</si>
  <si>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</si>
  <si>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</si>
  <si>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</si>
  <si>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</si>
  <si>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</si>
  <si>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</si>
  <si>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</si>
  <si>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</si>
  <si>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</si>
  <si>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</si>
  <si>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</si>
  <si>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</si>
  <si>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</si>
  <si>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</si>
  <si>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</si>
  <si>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</si>
  <si>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</si>
  <si>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</si>
  <si>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</si>
  <si>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</si>
  <si>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</si>
  <si>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</si>
  <si>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</si>
  <si>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</si>
  <si>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</si>
  <si>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</si>
  <si>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</si>
  <si>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</si>
  <si>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</si>
  <si>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</si>
  <si>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</si>
  <si>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</si>
  <si>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</si>
  <si>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</si>
  <si>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</si>
  <si>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</si>
  <si>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</si>
  <si>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</si>
  <si>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</si>
  <si>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</si>
  <si>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</si>
  <si>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</si>
  <si>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</si>
  <si>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</si>
  <si>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</si>
  <si>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</si>
  <si>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</si>
  <si>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</si>
  <si>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</si>
  <si>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</si>
  <si>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</si>
  <si>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</si>
  <si>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</si>
  <si>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</si>
  <si>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</si>
  <si>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</si>
  <si>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</si>
  <si>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</si>
  <si>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</si>
  <si>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</si>
  <si>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</si>
  <si>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</si>
  <si>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</si>
  <si>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</si>
  <si>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</si>
  <si>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</si>
  <si>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</si>
  <si>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</si>
  <si>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</si>
  <si>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</si>
  <si>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</si>
  <si>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</si>
  <si>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</si>
  <si>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</si>
  <si>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</si>
  <si>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</si>
  <si>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</si>
  <si>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</si>
  <si>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</si>
  <si>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</si>
  <si>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</si>
  <si>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</si>
  <si>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</si>
  <si>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</si>
  <si>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</si>
  <si>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</si>
  <si>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</si>
  <si>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</si>
  <si>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</si>
  <si>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</si>
  <si>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</si>
  <si>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</si>
  <si>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</si>
  <si>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</si>
  <si>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</si>
  <si>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</si>
  <si>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</si>
  <si>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</si>
  <si>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</si>
  <si>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</si>
  <si>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</si>
  <si>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</si>
  <si>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</si>
  <si>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</si>
  <si>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</si>
  <si>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</si>
  <si>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</si>
  <si>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</si>
  <si>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</si>
  <si>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</si>
  <si>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</si>
  <si>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</si>
  <si>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</si>
  <si>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</si>
  <si>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</si>
  <si>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</si>
  <si>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</si>
  <si>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</si>
  <si>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</si>
  <si>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</si>
  <si>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</si>
  <si>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</si>
  <si>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</si>
  <si>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</si>
  <si>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</si>
  <si>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</si>
  <si>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</si>
  <si>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</si>
  <si>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</si>
  <si>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</si>
  <si>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</si>
  <si>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</si>
  <si>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</si>
  <si>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</si>
  <si>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</si>
  <si>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</si>
  <si>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</si>
  <si>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</si>
  <si>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</si>
  <si>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</si>
  <si>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</si>
  <si>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</si>
  <si>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</si>
  <si>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</si>
  <si>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</si>
  <si>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</si>
  <si>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</si>
  <si>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</si>
  <si>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</si>
  <si>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</si>
  <si>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</si>
  <si>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</si>
  <si>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</si>
  <si>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</si>
  <si>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</si>
  <si>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</si>
  <si>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</si>
  <si>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</si>
  <si>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</si>
  <si>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</si>
  <si>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</si>
  <si>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</si>
  <si>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</si>
  <si>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</si>
  <si>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</si>
  <si>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</si>
  <si>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</si>
  <si>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</si>
  <si>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</si>
  <si>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</si>
  <si>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</si>
  <si>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</si>
  <si>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</si>
  <si>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</si>
  <si>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</si>
  <si>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</si>
  <si>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</si>
  <si>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</si>
  <si>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</si>
  <si>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</si>
  <si>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</si>
  <si>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</si>
  <si>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</si>
  <si>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</si>
  <si>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</si>
  <si>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</si>
  <si>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</si>
  <si>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</si>
  <si>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</si>
  <si>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</si>
  <si>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</si>
  <si>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</si>
  <si>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</si>
  <si>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</si>
  <si>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</si>
  <si>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</si>
  <si>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</si>
  <si>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</si>
  <si>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</si>
  <si>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</si>
  <si>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</si>
  <si>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</si>
  <si>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</si>
  <si>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</si>
  <si>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</si>
  <si>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</si>
  <si>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</si>
  <si>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</si>
  <si>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</si>
  <si>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</si>
  <si>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</si>
  <si>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</si>
  <si>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</si>
  <si>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</si>
  <si>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</si>
  <si>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</si>
  <si>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</si>
  <si>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</si>
  <si>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</si>
  <si>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</si>
  <si>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</si>
  <si>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</si>
  <si>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</si>
  <si>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</si>
  <si>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</si>
  <si>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</si>
  <si>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</si>
  <si>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</si>
  <si>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</si>
  <si>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</si>
  <si>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</si>
  <si>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</si>
  <si>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</si>
  <si>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</si>
  <si>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</si>
  <si>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</si>
  <si>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</si>
  <si>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</si>
  <si>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</si>
  <si>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</si>
  <si>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</si>
  <si>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</si>
  <si>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</si>
  <si>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</si>
  <si>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</si>
  <si>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</si>
  <si>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</si>
  <si>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</si>
  <si>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</si>
  <si>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</si>
  <si>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</si>
  <si>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</si>
  <si>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</si>
  <si>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</si>
  <si>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</si>
  <si>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</si>
  <si>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</si>
  <si>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</si>
  <si>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</si>
  <si>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</si>
  <si>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</si>
  <si>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</si>
  <si>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</si>
  <si>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</si>
  <si>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</si>
  <si>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</si>
  <si>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</si>
  <si>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</si>
  <si>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</si>
  <si>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</si>
  <si>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</si>
  <si>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</si>
  <si>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</si>
  <si>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</si>
  <si>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</si>
  <si>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</si>
  <si>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</si>
  <si>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</si>
  <si>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</si>
  <si>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</si>
  <si>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</si>
  <si>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</si>
  <si>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</si>
  <si>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</si>
  <si>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</si>
  <si>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</si>
  <si>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</si>
  <si>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</si>
  <si>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</si>
  <si>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</si>
  <si>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</si>
  <si>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</si>
  <si>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</si>
  <si>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</si>
  <si>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</si>
  <si>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</si>
  <si>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</si>
  <si>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</si>
  <si>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</si>
  <si>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</si>
  <si>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</si>
  <si>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</si>
  <si>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</si>
  <si>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</si>
  <si>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</si>
  <si>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</si>
  <si>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</si>
  <si>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</si>
  <si>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</si>
  <si>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</si>
  <si>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</si>
  <si>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</si>
  <si>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</si>
  <si>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</si>
  <si>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</si>
  <si>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</si>
  <si>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</si>
  <si>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</si>
  <si>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</si>
  <si>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</si>
  <si>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</si>
  <si>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</si>
  <si>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</si>
  <si>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</si>
  <si>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</si>
  <si>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</si>
  <si>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</si>
  <si>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</si>
  <si>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</si>
  <si>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</si>
  <si>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</si>
  <si>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</si>
  <si>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</si>
  <si>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</si>
  <si>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</si>
  <si>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</si>
  <si>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</si>
  <si>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</si>
  <si>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</si>
  <si>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</si>
  <si>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</si>
  <si>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</si>
  <si>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</si>
  <si>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</si>
  <si>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</si>
  <si>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</si>
  <si>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</si>
  <si>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</si>
  <si>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</si>
  <si>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</si>
  <si>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</si>
  <si>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</si>
  <si>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</si>
  <si>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</si>
  <si>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</si>
  <si>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</si>
  <si>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</si>
  <si>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</si>
  <si>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</si>
  <si>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</si>
  <si>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</si>
  <si>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</si>
  <si>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</si>
  <si>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</si>
  <si>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</si>
  <si>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</si>
  <si>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</si>
  <si>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</si>
  <si>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</si>
  <si>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</si>
  <si>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</si>
  <si>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</si>
  <si>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</si>
  <si>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</si>
  <si>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</si>
  <si>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</si>
  <si>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</si>
  <si>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</si>
  <si>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</si>
  <si>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</si>
  <si>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</si>
  <si>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</si>
  <si>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</si>
  <si>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</si>
  <si>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</si>
  <si>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</si>
  <si>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</si>
  <si>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</si>
  <si>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</si>
  <si>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</si>
  <si>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</si>
  <si>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</si>
  <si>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</si>
  <si>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</si>
  <si>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</si>
  <si>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</si>
  <si>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</si>
  <si>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</si>
  <si>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</si>
  <si>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</si>
  <si>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</si>
  <si>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</si>
  <si>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</si>
  <si>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</si>
  <si>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</si>
  <si>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</si>
  <si>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</si>
  <si>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</si>
  <si>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</si>
  <si>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</si>
  <si>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</si>
  <si>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</si>
  <si>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</si>
  <si>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</si>
  <si>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</si>
  <si>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</si>
  <si>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</si>
  <si>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</si>
  <si>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</si>
  <si>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</si>
  <si>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</si>
  <si>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</si>
  <si>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</si>
  <si>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</si>
  <si>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</si>
  <si>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</si>
  <si>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</si>
  <si>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</si>
  <si>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</si>
  <si>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</si>
  <si>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</si>
  <si>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</si>
  <si>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</si>
  <si>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</si>
  <si>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</si>
  <si>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</si>
  <si>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</si>
  <si>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</si>
  <si>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</si>
  <si>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</si>
  <si>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</si>
  <si>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</si>
  <si>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</si>
  <si>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</si>
  <si>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</si>
  <si>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</si>
  <si>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</si>
  <si>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</si>
  <si>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</si>
  <si>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</si>
  <si>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</si>
  <si>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</si>
  <si>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</si>
  <si>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</si>
  <si>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</si>
  <si>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</si>
  <si>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</si>
  <si>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</si>
  <si>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</si>
  <si>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</si>
  <si>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</si>
  <si>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</si>
  <si>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</si>
  <si>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</si>
  <si>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</si>
  <si>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</si>
  <si>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</si>
  <si>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</si>
  <si>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</si>
  <si>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</si>
  <si>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</si>
  <si>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</si>
  <si>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</si>
  <si>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</si>
  <si>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</si>
  <si>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</si>
  <si>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</si>
  <si>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</si>
  <si>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</si>
  <si>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</si>
  <si>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</si>
  <si>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</si>
  <si>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</si>
  <si>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</si>
  <si>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</si>
  <si>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</si>
  <si>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</si>
  <si>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</si>
  <si>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</si>
  <si>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</si>
  <si>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</si>
  <si>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</si>
  <si>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</si>
  <si>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</si>
  <si>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</si>
  <si>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</si>
  <si>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</si>
  <si>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</si>
  <si>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</si>
  <si>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</si>
  <si>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</si>
  <si>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</si>
  <si>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</si>
  <si>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</si>
  <si>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</si>
  <si>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</si>
  <si>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</si>
  <si>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</si>
  <si>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</si>
  <si>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</si>
  <si>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</si>
  <si>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</si>
  <si>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</si>
  <si>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</si>
  <si>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</si>
  <si>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</si>
  <si>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</si>
  <si>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</si>
  <si>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</si>
  <si>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</si>
  <si>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</si>
  <si>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</si>
  <si>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</si>
  <si>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</si>
  <si>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</si>
  <si>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</si>
  <si>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</si>
  <si>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</si>
  <si>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</si>
  <si>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</si>
  <si>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</si>
  <si>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</si>
  <si>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</si>
  <si>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</si>
  <si>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</si>
  <si>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</si>
  <si>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</si>
  <si>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</si>
  <si>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</si>
  <si>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</si>
  <si>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</si>
  <si>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</si>
  <si>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</si>
  <si>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</si>
  <si>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</si>
  <si>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</si>
  <si>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</si>
  <si>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</si>
  <si>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</si>
  <si>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</si>
  <si>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</si>
  <si>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</si>
  <si>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</si>
  <si>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</si>
  <si>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</si>
  <si>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</si>
  <si>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</si>
  <si>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</si>
  <si>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</si>
  <si>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</si>
  <si>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</si>
  <si>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</si>
  <si>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</si>
  <si>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</si>
  <si>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</si>
  <si>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</si>
  <si>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</si>
  <si>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</si>
  <si>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</si>
  <si>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</si>
  <si>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</si>
  <si>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</si>
  <si>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</si>
  <si>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</si>
  <si>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</si>
  <si>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</si>
  <si>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</si>
  <si>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</si>
  <si>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</si>
  <si>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</si>
  <si>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</si>
  <si>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</si>
  <si>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</si>
  <si>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</si>
  <si>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</si>
  <si>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</si>
  <si>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</si>
  <si>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</si>
  <si>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</si>
  <si>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</si>
  <si>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</si>
  <si>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</si>
  <si>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</si>
  <si>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</si>
  <si>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</si>
  <si>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</si>
  <si>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</si>
  <si>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</si>
  <si>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</si>
  <si>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</si>
  <si>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</si>
  <si>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</si>
  <si>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</si>
  <si>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</si>
  <si>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</si>
  <si>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</si>
  <si>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</si>
  <si>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</si>
  <si>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</si>
  <si>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</si>
  <si>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</si>
  <si>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</si>
  <si>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</si>
  <si>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</si>
  <si>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</si>
  <si>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</si>
  <si>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</si>
  <si>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</si>
  <si>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</si>
  <si>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</si>
  <si>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</si>
  <si>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</si>
  <si>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</si>
  <si>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</si>
  <si>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</si>
  <si>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</si>
  <si>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</si>
  <si>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</si>
  <si>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</si>
  <si>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</si>
  <si>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</si>
  <si>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</si>
  <si>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</si>
  <si>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</si>
  <si>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</si>
  <si>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</si>
  <si>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</si>
  <si>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</si>
  <si>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</si>
  <si>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</si>
  <si>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</si>
  <si>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</si>
  <si>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</si>
  <si>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</si>
  <si>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</si>
  <si>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</si>
  <si>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</si>
  <si>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</si>
  <si>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</si>
  <si>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</si>
  <si>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</si>
  <si>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</si>
  <si>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</si>
  <si>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</si>
  <si>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</si>
  <si>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</si>
  <si>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</si>
  <si>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</si>
  <si>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</si>
  <si>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</si>
  <si>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</si>
  <si>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</si>
  <si>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</si>
  <si>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</si>
  <si>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</si>
  <si>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</si>
  <si>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</si>
  <si>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</si>
  <si>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</si>
  <si>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</si>
  <si>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</si>
  <si>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</si>
  <si>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</si>
  <si>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</si>
  <si>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</si>
  <si>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</si>
  <si>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</si>
  <si>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</si>
  <si>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</si>
  <si>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</si>
  <si>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</si>
  <si>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</si>
  <si>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</si>
  <si>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</si>
  <si>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</si>
  <si>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</si>
  <si>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</si>
  <si>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</si>
  <si>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</si>
  <si>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</si>
  <si>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</si>
  <si>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</si>
  <si>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</si>
  <si>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</si>
  <si>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</si>
  <si>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</si>
  <si>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</si>
  <si>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</si>
  <si>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</si>
  <si>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</si>
  <si>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</si>
  <si>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</si>
  <si>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</si>
  <si>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</si>
  <si>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</si>
  <si>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</si>
  <si>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</si>
  <si>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</si>
  <si>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</si>
  <si>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</si>
  <si>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</si>
  <si>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</si>
  <si>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</si>
  <si>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</si>
  <si>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</si>
  <si>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</si>
  <si>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</si>
  <si>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</si>
  <si>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</si>
  <si>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</si>
  <si>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</si>
  <si>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</si>
  <si>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</si>
  <si>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</si>
  <si>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</si>
  <si>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</si>
  <si>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</si>
  <si>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</si>
  <si>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</si>
  <si>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</si>
  <si>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</si>
  <si>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</si>
  <si>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</si>
  <si>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</si>
  <si>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</si>
  <si>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</si>
  <si>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</si>
  <si>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</si>
  <si>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</si>
  <si>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</si>
  <si>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</si>
  <si>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</si>
  <si>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</si>
  <si>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</si>
  <si>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</si>
  <si>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</si>
  <si>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</si>
  <si>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</si>
  <si>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</si>
  <si>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</si>
  <si>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</si>
  <si>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</si>
  <si>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</si>
  <si>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</si>
  <si>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</si>
  <si>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</si>
  <si>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</si>
  <si>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</si>
  <si>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</si>
  <si>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</si>
  <si>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</si>
  <si>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</si>
  <si>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</si>
  <si>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</si>
  <si>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</si>
  <si>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</si>
  <si>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</si>
  <si>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</si>
  <si>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</si>
  <si>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</si>
  <si>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</si>
  <si>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</si>
  <si>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</si>
  <si>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</si>
  <si>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</si>
  <si>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</si>
  <si>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</si>
  <si>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</si>
  <si>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</si>
  <si>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</si>
  <si>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</si>
  <si>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</si>
  <si>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</si>
  <si>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</si>
  <si>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</si>
  <si>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</si>
  <si>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</si>
  <si>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</si>
  <si>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</si>
  <si>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</si>
  <si>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</si>
  <si>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</si>
  <si>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</si>
  <si>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</si>
  <si>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</si>
  <si>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</si>
  <si>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</si>
  <si>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</si>
  <si>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</si>
  <si>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</si>
  <si>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</si>
  <si>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</si>
  <si>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</si>
  <si>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</si>
  <si>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</si>
  <si>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</si>
  <si>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</si>
  <si>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</si>
  <si>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</si>
  <si>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</si>
  <si>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</si>
  <si>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</si>
  <si>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</si>
  <si>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</si>
  <si>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</si>
  <si>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</si>
  <si>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</si>
  <si>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</si>
  <si>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</si>
  <si>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</si>
  <si>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</si>
  <si>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</si>
  <si>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</si>
  <si>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</si>
  <si>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</si>
  <si>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</si>
  <si>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</si>
  <si>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</si>
  <si>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</si>
  <si>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</si>
  <si>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</si>
  <si>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</si>
  <si>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</si>
  <si>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</si>
  <si>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</si>
  <si>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</si>
  <si>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</si>
  <si>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</si>
  <si>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</si>
  <si>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</si>
  <si>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</si>
  <si>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</si>
  <si>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</si>
  <si>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</si>
  <si>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</si>
  <si>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</si>
  <si>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</si>
  <si>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</si>
  <si>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</si>
  <si>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</si>
  <si>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</si>
  <si>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</si>
  <si>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</si>
  <si>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</si>
  <si>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</si>
  <si>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</si>
  <si>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</si>
  <si>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</si>
  <si>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</si>
  <si>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</si>
  <si>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</si>
  <si>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</si>
  <si>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</si>
  <si>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</si>
  <si>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</si>
  <si>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</si>
  <si>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</si>
  <si>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</si>
  <si>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</si>
  <si>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</si>
  <si>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</si>
  <si>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</si>
  <si>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</si>
  <si>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</si>
  <si>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</si>
  <si>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</si>
  <si>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</si>
  <si>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</si>
  <si>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</si>
  <si>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</si>
  <si>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</si>
  <si>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</si>
  <si>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</si>
  <si>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</si>
  <si>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</si>
  <si>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</si>
  <si>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</si>
  <si>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</si>
  <si>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</si>
  <si>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</si>
  <si>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</si>
  <si>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</si>
  <si>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</si>
  <si>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</si>
  <si>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</si>
  <si>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</si>
  <si>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</si>
  <si>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</si>
  <si>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</si>
  <si>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</si>
  <si>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</si>
  <si>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</si>
  <si>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</si>
  <si>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</si>
  <si>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</si>
  <si>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</si>
  <si>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</si>
  <si>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</si>
  <si>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</si>
  <si>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</si>
  <si>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</si>
  <si>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</si>
  <si>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</si>
  <si>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</si>
  <si>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</si>
  <si>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</si>
  <si>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</si>
  <si>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</si>
  <si>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</si>
  <si>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</si>
  <si>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</si>
  <si>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</si>
  <si>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</si>
  <si>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</si>
  <si>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</si>
  <si>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</si>
  <si>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</si>
  <si>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</si>
  <si>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</si>
  <si>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</si>
  <si>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</si>
  <si>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</si>
  <si>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</si>
  <si>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</si>
  <si>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</si>
  <si>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</si>
  <si>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</si>
  <si>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</si>
  <si>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</si>
  <si>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</si>
  <si>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</si>
  <si>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</si>
  <si>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</si>
  <si>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</si>
  <si>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</si>
  <si>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</si>
  <si>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</si>
  <si>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</si>
  <si>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</si>
  <si>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</si>
  <si>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</si>
  <si>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</si>
  <si>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</si>
  <si>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</si>
  <si>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</si>
  <si>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</si>
  <si>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</si>
  <si>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</si>
  <si>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</si>
  <si>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</si>
  <si>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</si>
  <si>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</si>
  <si>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</si>
  <si>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</si>
  <si>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</si>
  <si>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</si>
  <si>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</si>
  <si>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</si>
  <si>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</si>
  <si>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</si>
  <si>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</si>
  <si>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</si>
  <si>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</si>
  <si>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</si>
  <si>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</si>
  <si>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</si>
  <si>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</si>
  <si>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</si>
  <si>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</si>
  <si>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</si>
  <si>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</si>
  <si>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</si>
  <si>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</si>
  <si>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</si>
  <si>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</si>
  <si>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</si>
  <si>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</si>
  <si>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</si>
  <si>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</si>
  <si>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</si>
  <si>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</si>
  <si>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</si>
  <si>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</si>
  <si>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</si>
  <si>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</si>
  <si>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</si>
  <si>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</si>
  <si>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</si>
  <si>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</si>
  <si>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</si>
  <si>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</si>
  <si>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</si>
  <si>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</si>
  <si>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</si>
  <si>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</si>
  <si>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</si>
  <si>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</si>
  <si>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</si>
  <si>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</si>
  <si>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</si>
  <si>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</si>
  <si>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</si>
  <si>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</si>
  <si>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</si>
  <si>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</si>
  <si>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</si>
  <si>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</si>
  <si>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</si>
  <si>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</si>
  <si>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</si>
  <si>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</si>
  <si>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</si>
  <si>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</si>
  <si>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</si>
  <si>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</si>
  <si>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</si>
  <si>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</si>
  <si>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</si>
  <si>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</si>
  <si>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</si>
  <si>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</si>
  <si>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</si>
  <si>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</si>
  <si>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</si>
  <si>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</si>
  <si>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</si>
  <si>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</si>
  <si>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</si>
  <si>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</si>
  <si>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</si>
  <si>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</si>
  <si>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</si>
  <si>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</si>
  <si>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</si>
  <si>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</si>
  <si>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</si>
  <si>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</si>
  <si>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</si>
  <si>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</si>
  <si>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</si>
  <si>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</si>
  <si>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</si>
  <si>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</si>
  <si>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</si>
  <si>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</si>
  <si>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</si>
  <si>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</si>
  <si>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</si>
  <si>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</si>
  <si>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</si>
  <si>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</si>
  <si>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</si>
  <si>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</si>
  <si>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</si>
  <si>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</si>
  <si>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</si>
  <si>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</si>
  <si>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</si>
  <si>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</si>
  <si>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</si>
  <si>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</si>
  <si>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</si>
  <si>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</si>
  <si>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</si>
  <si>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</si>
  <si>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</si>
  <si>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</si>
  <si>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</si>
  <si>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</si>
  <si>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</si>
  <si>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</si>
  <si>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</si>
  <si>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</si>
  <si>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</si>
  <si>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</si>
  <si>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</si>
  <si>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</si>
  <si>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</si>
  <si>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</si>
  <si>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</si>
  <si>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</si>
  <si>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</si>
  <si>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</si>
  <si>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</si>
  <si>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</si>
  <si>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</si>
  <si>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</si>
  <si>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</si>
  <si>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</si>
  <si>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</si>
  <si>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</si>
  <si>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</si>
  <si>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</si>
  <si>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</si>
  <si>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</si>
  <si>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</si>
  <si>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</si>
  <si>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</si>
  <si>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</si>
  <si>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</si>
  <si>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</si>
  <si>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</si>
  <si>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</si>
  <si>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</si>
  <si>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</si>
  <si>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</si>
  <si>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</si>
  <si>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</si>
  <si>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</si>
  <si>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</si>
  <si>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</si>
  <si>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</si>
  <si>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</si>
  <si>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</si>
  <si>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</si>
  <si>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</si>
  <si>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</si>
  <si>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</si>
  <si>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</si>
  <si>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</si>
  <si>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</si>
  <si>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</si>
  <si>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</si>
  <si>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</si>
  <si>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</si>
  <si>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</si>
  <si>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</si>
  <si>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</si>
  <si>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</si>
  <si>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</si>
  <si>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</si>
  <si>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</si>
  <si>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</si>
  <si>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</si>
  <si>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</si>
  <si>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</si>
  <si>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</si>
  <si>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</si>
  <si>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</si>
  <si>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</si>
  <si>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</si>
  <si>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</si>
  <si>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</si>
  <si>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</si>
  <si>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</si>
  <si>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</si>
  <si>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</si>
  <si>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</si>
  <si>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</si>
  <si>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</si>
  <si>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</si>
  <si>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</si>
  <si>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</si>
  <si>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</si>
  <si>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</si>
  <si>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</si>
  <si>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</si>
  <si>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</si>
  <si>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</si>
  <si>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</si>
  <si>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</si>
  <si>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</si>
  <si>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</si>
  <si>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</si>
  <si>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</si>
  <si>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</si>
  <si>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</si>
  <si>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</si>
  <si>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</si>
  <si>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</si>
  <si>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</si>
  <si>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</si>
  <si>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</si>
  <si>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</si>
  <si>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</si>
  <si>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</si>
  <si>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</si>
  <si>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</si>
  <si>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</si>
  <si>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</si>
  <si>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</si>
  <si>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</si>
  <si>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</si>
  <si>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</si>
  <si>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</si>
  <si>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</si>
  <si>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</si>
  <si>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</si>
  <si>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</si>
  <si>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</si>
  <si>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</si>
  <si>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</si>
  <si>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</si>
  <si>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</si>
  <si>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</si>
  <si>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</si>
  <si>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</si>
  <si>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</si>
  <si>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</si>
  <si>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</si>
  <si>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</si>
  <si>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</si>
  <si>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</si>
  <si>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</si>
  <si>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</si>
  <si>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</si>
  <si>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</si>
  <si>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</si>
  <si>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</si>
  <si>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</si>
  <si>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</si>
  <si>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</si>
  <si>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</si>
  <si>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</si>
  <si>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</si>
  <si>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</si>
  <si>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</si>
  <si>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</si>
  <si>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</si>
  <si>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</si>
  <si>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</si>
  <si>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</si>
  <si>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</si>
  <si>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</si>
  <si>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</si>
  <si>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</si>
  <si>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</si>
  <si>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</si>
  <si>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</si>
  <si>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</si>
  <si>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</si>
  <si>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</si>
  <si>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</si>
  <si>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</si>
  <si>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</si>
  <si>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</si>
  <si>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</si>
  <si>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</si>
  <si>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</si>
  <si>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</si>
  <si>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</si>
  <si>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</si>
  <si>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</si>
  <si>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</si>
  <si>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</si>
  <si>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</si>
  <si>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</si>
  <si>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</si>
  <si>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</si>
  <si>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</si>
  <si>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</si>
  <si>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</si>
  <si>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</si>
  <si>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</si>
  <si>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</si>
  <si>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</si>
  <si>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</si>
  <si>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</si>
  <si>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</si>
  <si>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</si>
  <si>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</si>
  <si>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</si>
  <si>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</si>
  <si>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</si>
  <si>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</si>
  <si>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</si>
  <si>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</si>
  <si>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</si>
  <si>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</si>
  <si>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</si>
  <si>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</si>
  <si>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</si>
  <si>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</si>
  <si>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</si>
  <si>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</si>
  <si>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</si>
  <si>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</si>
  <si>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</si>
  <si>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</si>
  <si>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</si>
  <si>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</si>
  <si>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</si>
  <si>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</si>
  <si>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</si>
  <si>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</si>
  <si>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</si>
  <si>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</si>
  <si>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</si>
  <si>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</si>
  <si>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</si>
  <si>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</si>
  <si>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</si>
  <si>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</si>
  <si>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</si>
  <si>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</si>
  <si>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</si>
  <si>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</si>
  <si>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</si>
  <si>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</si>
  <si>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</si>
  <si>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</si>
  <si>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</si>
  <si>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</si>
  <si>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</si>
  <si>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</si>
  <si>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</si>
  <si>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</si>
  <si>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</si>
  <si>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</si>
  <si>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</si>
  <si>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</si>
  <si>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</si>
  <si>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</si>
  <si>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</si>
  <si>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</si>
  <si>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</si>
  <si>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</si>
  <si>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</si>
  <si>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</si>
  <si>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</si>
  <si>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</si>
  <si>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</si>
  <si>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</si>
  <si>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</si>
  <si>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</si>
  <si>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</si>
  <si>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</si>
  <si>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</si>
  <si>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</si>
  <si>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</si>
  <si>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</si>
  <si>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</si>
  <si>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</si>
  <si>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</si>
  <si>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</si>
  <si>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</si>
  <si>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</si>
  <si>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</si>
  <si>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</si>
  <si>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</si>
  <si>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</si>
  <si>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</si>
  <si>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</si>
  <si>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</si>
  <si>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</si>
  <si>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</si>
  <si>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</si>
  <si>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</si>
  <si>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</si>
  <si>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</si>
  <si>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</si>
  <si>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</si>
  <si>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</si>
  <si>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</si>
  <si>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</si>
  <si>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</si>
  <si>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</si>
  <si>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</si>
  <si>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</si>
  <si>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</si>
  <si>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</si>
  <si>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</si>
  <si>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</si>
  <si>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</si>
  <si>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</si>
  <si>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</si>
  <si>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</si>
  <si>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</si>
  <si>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</si>
  <si>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</si>
  <si>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</si>
  <si>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</si>
  <si>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</si>
  <si>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</si>
  <si>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</si>
  <si>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</si>
  <si>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</si>
  <si>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</si>
  <si>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</si>
  <si>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</si>
  <si>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</si>
  <si>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</si>
  <si>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</si>
  <si>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</si>
  <si>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</si>
  <si>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</si>
  <si>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</si>
  <si>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</si>
  <si>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</si>
  <si>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</si>
  <si>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</si>
  <si>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</si>
  <si>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</si>
  <si>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</si>
  <si>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</si>
  <si>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</si>
  <si>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</si>
  <si>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</si>
  <si>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</si>
  <si>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</si>
  <si>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</si>
  <si>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</si>
  <si>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</si>
  <si>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</si>
  <si>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</si>
  <si>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</si>
  <si>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</si>
  <si>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</si>
  <si>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</si>
  <si>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</si>
  <si>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</si>
  <si>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</si>
  <si>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</si>
  <si>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</si>
  <si>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</si>
  <si>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</si>
  <si>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</si>
  <si>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</si>
  <si>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</si>
  <si>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</si>
  <si>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</si>
  <si>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</si>
  <si>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</si>
  <si>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</si>
  <si>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</si>
  <si>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</si>
  <si>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</si>
  <si>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</si>
  <si>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</si>
  <si>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</si>
  <si>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</si>
  <si>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</si>
  <si>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</si>
  <si>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</si>
  <si>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</si>
  <si>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</si>
  <si>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</si>
  <si>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</si>
  <si>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</si>
  <si>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</si>
  <si>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</si>
  <si>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</si>
  <si>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</si>
  <si>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</si>
  <si>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</si>
  <si>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</si>
  <si>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</si>
  <si>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</si>
  <si>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</si>
  <si>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</si>
  <si>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</si>
  <si>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</si>
  <si>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</si>
  <si>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</si>
  <si>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</si>
  <si>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</si>
  <si>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</si>
  <si>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</si>
  <si>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</si>
  <si>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</si>
  <si>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</si>
  <si>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</si>
  <si>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</si>
  <si>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</si>
  <si>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</si>
  <si>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</si>
  <si>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</si>
  <si>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</si>
  <si>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</si>
  <si>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</si>
  <si>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</si>
  <si>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</si>
  <si>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</si>
  <si>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</si>
  <si>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</si>
  <si>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</si>
  <si>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</si>
  <si>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</si>
  <si>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</si>
  <si>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</si>
  <si>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</si>
  <si>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</si>
  <si>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</si>
  <si>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</si>
  <si>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</si>
  <si>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</si>
  <si>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</si>
  <si>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</si>
  <si>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</si>
  <si>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</si>
  <si>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</si>
  <si>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</si>
  <si>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</si>
  <si>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</si>
  <si>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</si>
  <si>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</si>
  <si>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</si>
  <si>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</si>
  <si>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</si>
  <si>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</si>
  <si>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</si>
  <si>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</si>
  <si>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</si>
  <si>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</si>
  <si>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</si>
  <si>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</si>
  <si>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</si>
  <si>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</si>
  <si>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</si>
  <si>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</si>
  <si>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</si>
  <si>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</si>
  <si>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</si>
  <si>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</si>
  <si>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</si>
  <si>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</si>
  <si>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</si>
  <si>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</si>
  <si>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</si>
  <si>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</si>
  <si>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</si>
  <si>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</si>
  <si>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</si>
  <si>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</si>
  <si>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</si>
  <si>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</si>
  <si>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</si>
  <si>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</si>
  <si>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</si>
  <si>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</si>
  <si>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</si>
  <si>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</si>
  <si>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</si>
  <si>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</si>
  <si>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</si>
  <si>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</si>
  <si>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</si>
  <si>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</si>
  <si>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</si>
  <si>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</si>
  <si>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</si>
  <si>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</si>
  <si>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</si>
  <si>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</si>
  <si>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</si>
  <si>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</si>
  <si>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</si>
  <si>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</si>
  <si>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</si>
  <si>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</si>
  <si>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</si>
  <si>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</si>
  <si>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</si>
  <si>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</si>
  <si>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</si>
  <si>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</si>
  <si>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</si>
  <si>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</si>
  <si>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</si>
  <si>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</si>
  <si>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</si>
  <si>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</si>
  <si>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</si>
  <si>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</si>
  <si>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</si>
  <si>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</si>
  <si>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</si>
  <si>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</si>
  <si>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</si>
  <si>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</si>
  <si>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</si>
  <si>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</si>
  <si>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</si>
  <si>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</si>
  <si>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</si>
  <si>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</si>
  <si>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</si>
  <si>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</si>
  <si>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</si>
  <si>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</si>
  <si>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</si>
  <si>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</si>
  <si>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</si>
  <si>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</si>
  <si>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</si>
  <si>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</si>
  <si>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</si>
  <si>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</si>
  <si>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</si>
  <si>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</si>
  <si>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</si>
  <si>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</si>
  <si>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</si>
  <si>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</si>
  <si>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</si>
  <si>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</si>
  <si>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</si>
  <si>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</si>
  <si>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</si>
  <si>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</si>
  <si>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</si>
  <si>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</si>
  <si>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</si>
  <si>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</si>
  <si>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</si>
  <si>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</si>
  <si>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</si>
  <si>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</si>
  <si>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</si>
  <si>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</si>
  <si>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</si>
  <si>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</si>
  <si>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</si>
  <si>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</si>
  <si>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</si>
  <si>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</si>
  <si>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</si>
  <si>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</si>
  <si>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</si>
  <si>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</si>
  <si>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</si>
  <si>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</si>
  <si>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</si>
  <si>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</si>
  <si>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</si>
  <si>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</si>
  <si>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</si>
  <si>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</si>
  <si>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</si>
  <si>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</si>
  <si>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</si>
  <si>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</si>
  <si>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</si>
  <si>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</si>
  <si>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</si>
  <si>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</si>
  <si>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</si>
  <si>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</si>
  <si>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</si>
  <si>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</si>
  <si>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</si>
  <si>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</si>
  <si>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</si>
  <si>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</si>
  <si>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</si>
  <si>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</si>
  <si>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</si>
  <si>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</si>
  <si>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</si>
  <si>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</si>
  <si>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</si>
  <si>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</si>
  <si>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</si>
  <si>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</si>
  <si>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</si>
  <si>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</si>
  <si>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</si>
  <si>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</si>
  <si>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</si>
  <si>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</si>
  <si>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</si>
  <si>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</si>
  <si>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</si>
  <si>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</si>
  <si>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</si>
  <si>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</si>
  <si>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</si>
  <si>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</si>
  <si>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</si>
  <si>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</si>
  <si>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</si>
  <si>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</si>
  <si>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</si>
  <si>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</si>
  <si>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</si>
  <si>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</si>
  <si>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</si>
  <si>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</si>
  <si>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</si>
  <si>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</si>
  <si>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</si>
  <si>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</si>
  <si>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</si>
  <si>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</si>
  <si>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</si>
  <si>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</si>
  <si>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</si>
  <si>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</si>
  <si>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</si>
  <si>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</si>
  <si>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</si>
  <si>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</si>
  <si>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</si>
  <si>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</si>
  <si>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</si>
  <si>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</si>
  <si>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</si>
  <si>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</si>
  <si>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</si>
  <si>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</si>
  <si>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</si>
  <si>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</si>
  <si>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</si>
  <si>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</si>
  <si>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</si>
  <si>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</si>
  <si>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</si>
  <si>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</si>
  <si>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</si>
  <si>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</si>
  <si>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</si>
  <si>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</si>
  <si>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</si>
  <si>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</si>
  <si>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</si>
  <si>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</si>
  <si>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</si>
  <si>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</si>
  <si>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</si>
  <si>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</si>
  <si>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</si>
  <si>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</si>
  <si>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</si>
  <si>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</si>
  <si>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</si>
  <si>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</si>
  <si>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</si>
  <si>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</si>
  <si>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</si>
  <si>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</si>
  <si>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</si>
  <si>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</si>
  <si>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</si>
  <si>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</si>
  <si>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</si>
  <si>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</si>
  <si>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</si>
  <si>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</si>
  <si>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</si>
  <si>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</si>
  <si>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</si>
  <si>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</si>
  <si>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</si>
  <si>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</si>
  <si>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</si>
  <si>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</si>
  <si>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</si>
  <si>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</si>
  <si>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</si>
  <si>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</si>
  <si>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</si>
  <si>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</si>
  <si>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</si>
  <si>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</si>
  <si>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</si>
  <si>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</si>
  <si>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</si>
  <si>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</si>
  <si>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</si>
  <si>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</si>
  <si>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</si>
  <si>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</si>
  <si>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</si>
  <si>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</si>
  <si>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</si>
  <si>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</si>
  <si>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</si>
  <si>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</si>
  <si>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</si>
  <si>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</si>
  <si>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</si>
  <si>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</si>
  <si>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</si>
  <si>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</si>
  <si>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</si>
  <si>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</si>
  <si>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</si>
  <si>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</si>
  <si>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</si>
  <si>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</si>
  <si>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</si>
  <si>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</si>
  <si>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</si>
  <si>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</si>
  <si>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</si>
  <si>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</si>
  <si>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</si>
  <si>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</si>
  <si>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</si>
  <si>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</si>
  <si>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</si>
  <si>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</si>
  <si>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</si>
  <si>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</si>
  <si>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</si>
  <si>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</si>
  <si>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</si>
  <si>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</si>
  <si>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</si>
  <si>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</si>
  <si>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</si>
  <si>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</si>
  <si>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</si>
  <si>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</si>
  <si>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</si>
  <si>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</si>
  <si>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</si>
  <si>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</si>
  <si>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</si>
  <si>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</si>
  <si>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</si>
  <si>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</si>
  <si>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</si>
  <si>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</si>
  <si>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</si>
  <si>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</si>
  <si>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</si>
  <si>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</si>
  <si>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</si>
  <si>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</si>
  <si>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</si>
  <si>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</si>
  <si>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</si>
  <si>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</si>
  <si>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</si>
  <si>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</si>
  <si>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</si>
  <si>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</si>
  <si>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</si>
  <si>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</si>
  <si>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</si>
  <si>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</si>
  <si>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</si>
  <si>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</si>
  <si>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</si>
  <si>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</si>
  <si>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</si>
  <si>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</si>
  <si>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</si>
  <si>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</si>
  <si>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</si>
  <si>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</si>
  <si>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</si>
  <si>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</si>
  <si>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</si>
  <si>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</si>
  <si>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</si>
  <si>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</si>
  <si>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</si>
  <si>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</si>
  <si>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</si>
  <si>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</si>
  <si>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</si>
  <si>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</si>
  <si>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</si>
  <si>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</si>
  <si>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</si>
  <si>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</si>
  <si>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</si>
  <si>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</si>
  <si>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</si>
  <si>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</si>
  <si>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</si>
  <si>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</si>
  <si>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</si>
  <si>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</si>
  <si>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</si>
  <si>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</si>
  <si>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</si>
  <si>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</si>
  <si>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</si>
  <si>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</si>
  <si>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</si>
  <si>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</si>
  <si>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</si>
  <si>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</si>
  <si>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</si>
  <si>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</si>
  <si>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</si>
  <si>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</si>
  <si>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</si>
  <si>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</si>
  <si>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</si>
  <si>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</si>
  <si>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</si>
  <si>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</si>
  <si>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</si>
  <si>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</si>
  <si>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</si>
  <si>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</si>
  <si>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</si>
  <si>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</si>
  <si>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</si>
  <si>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</si>
  <si>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</si>
  <si>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</si>
  <si>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</si>
  <si>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</si>
  <si>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</si>
  <si>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</si>
  <si>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</si>
  <si>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</si>
  <si>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</si>
  <si>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</si>
  <si>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</si>
  <si>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</si>
  <si>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</si>
  <si>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</si>
  <si>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</si>
  <si>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</si>
  <si>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</si>
  <si>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</si>
  <si>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</si>
  <si>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</si>
  <si>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</si>
  <si>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</si>
  <si>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</si>
  <si>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</si>
  <si>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</si>
  <si>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</si>
  <si>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</si>
  <si>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</si>
  <si>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</si>
  <si>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</si>
  <si>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</si>
  <si>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</si>
  <si>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</si>
  <si>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</si>
  <si>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</si>
  <si>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</si>
  <si>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</si>
  <si>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</si>
  <si>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</si>
  <si>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</si>
  <si>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</si>
  <si>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</si>
  <si>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</si>
  <si>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</si>
  <si>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</si>
  <si>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</si>
  <si>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</si>
  <si>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</si>
  <si>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</si>
  <si>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</si>
  <si>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</si>
  <si>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</si>
  <si>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</si>
  <si>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</si>
  <si>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</si>
  <si>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</si>
  <si>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</si>
  <si>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</si>
  <si>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</si>
  <si>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</si>
  <si>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</si>
  <si>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</si>
  <si>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</si>
  <si>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</si>
  <si>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</si>
  <si>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</si>
  <si>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</si>
  <si>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</si>
  <si>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</si>
  <si>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</si>
  <si>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</si>
  <si>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</si>
  <si>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</si>
  <si>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</si>
  <si>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</si>
  <si>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</si>
  <si>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</si>
  <si>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</si>
  <si>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</si>
  <si>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</si>
  <si>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</si>
  <si>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</si>
  <si>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</si>
  <si>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</si>
  <si>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</si>
  <si>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</si>
  <si>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</si>
  <si>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</si>
  <si>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</si>
  <si>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</si>
  <si>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</si>
  <si>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</si>
  <si>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</si>
  <si>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</si>
  <si>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</si>
  <si>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</si>
  <si>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</si>
  <si>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</si>
  <si>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</si>
  <si>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</si>
  <si>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</si>
  <si>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</si>
  <si>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</si>
  <si>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</si>
  <si>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</si>
  <si>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</si>
  <si>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</si>
  <si>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</si>
  <si>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</si>
  <si>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</si>
  <si>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</si>
  <si>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</si>
  <si>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</si>
  <si>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</si>
  <si>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</si>
  <si>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</si>
  <si>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</si>
  <si>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</si>
  <si>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</si>
  <si>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</si>
  <si>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</si>
  <si>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</si>
  <si>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</si>
  <si>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</si>
  <si>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</si>
  <si>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</si>
  <si>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</si>
  <si>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</si>
  <si>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</si>
  <si>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</si>
  <si>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</si>
  <si>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</si>
  <si>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</si>
  <si>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</si>
  <si>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</si>
  <si>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</si>
  <si>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</si>
  <si>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</si>
  <si>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</si>
  <si>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</si>
  <si>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</si>
  <si>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</si>
  <si>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</si>
  <si>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</si>
  <si>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</si>
  <si>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</si>
  <si>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</si>
  <si>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</si>
  <si>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</si>
  <si>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</si>
  <si>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</si>
  <si>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</si>
  <si>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</si>
  <si>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</si>
  <si>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</si>
  <si>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</si>
  <si>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</si>
  <si>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</si>
  <si>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</si>
  <si>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</si>
  <si>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</si>
  <si>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</si>
  <si>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</si>
  <si>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</si>
  <si>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</si>
  <si>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</si>
  <si>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</si>
  <si>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</si>
  <si>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</si>
  <si>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</si>
  <si>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</si>
  <si>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</si>
  <si>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</si>
  <si>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</si>
  <si>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</si>
  <si>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</si>
  <si>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</si>
  <si>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</si>
  <si>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</si>
  <si>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</si>
  <si>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</si>
  <si>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</si>
  <si>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</si>
  <si>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</si>
  <si>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</si>
  <si>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</si>
  <si>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</si>
  <si>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</si>
  <si>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</si>
  <si>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</si>
  <si>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</si>
  <si>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</si>
  <si>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</si>
  <si>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</si>
  <si>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</si>
  <si>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</si>
  <si>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</si>
  <si>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</si>
  <si>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</si>
  <si>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</si>
  <si>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</si>
  <si>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</si>
  <si>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</si>
  <si>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</si>
  <si>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</si>
  <si>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</si>
  <si>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</si>
  <si>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</si>
  <si>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</si>
  <si>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</si>
  <si>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</si>
  <si>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</si>
  <si>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</si>
  <si>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</si>
  <si>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</si>
  <si>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</si>
  <si>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</si>
  <si>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</si>
  <si>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</si>
  <si>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</si>
  <si>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</si>
  <si>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</si>
  <si>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</si>
  <si>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</si>
  <si>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</si>
  <si>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</si>
  <si>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</si>
  <si>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</si>
  <si>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</si>
  <si>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</si>
  <si>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</si>
  <si>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</si>
  <si>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</si>
  <si>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</si>
  <si>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</si>
  <si>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</si>
  <si>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</si>
  <si>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</si>
  <si>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</si>
  <si>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</si>
  <si>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</si>
  <si>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</si>
  <si>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</si>
  <si>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</si>
  <si>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</si>
  <si>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</si>
  <si>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</si>
  <si>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</si>
  <si>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</si>
  <si>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</si>
  <si>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</si>
  <si>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</si>
  <si>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</si>
  <si>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</si>
  <si>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</si>
  <si>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</si>
  <si>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</si>
  <si>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</si>
  <si>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</si>
  <si>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</si>
  <si>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</si>
  <si>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</si>
  <si>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</si>
  <si>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</si>
  <si>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</si>
  <si>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</si>
  <si>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</si>
  <si>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</si>
  <si>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</si>
  <si>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</si>
  <si>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</si>
  <si>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</si>
  <si>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</si>
  <si>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</si>
  <si>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</si>
  <si>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</si>
  <si>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</si>
  <si>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</si>
  <si>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</si>
  <si>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</si>
  <si>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</si>
  <si>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</si>
  <si>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</si>
  <si>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</si>
  <si>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</si>
  <si>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</si>
  <si>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</si>
  <si>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</si>
  <si>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</si>
  <si>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</si>
  <si>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</si>
  <si>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</si>
  <si>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</si>
  <si>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</si>
  <si>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</si>
  <si>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</si>
  <si>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</si>
  <si>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</si>
  <si>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</si>
  <si>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</si>
  <si>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</si>
  <si>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</si>
  <si>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</si>
  <si>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</si>
  <si>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</si>
  <si>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</si>
  <si>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</si>
  <si>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</si>
  <si>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</si>
  <si>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</si>
  <si>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</si>
  <si>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</si>
  <si>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</si>
  <si>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</si>
  <si>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</si>
  <si>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</si>
  <si>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</si>
  <si>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</si>
  <si>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</si>
  <si>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</si>
  <si>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</si>
  <si>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</si>
  <si>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</si>
  <si>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</si>
  <si>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</si>
  <si>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</si>
  <si>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</si>
  <si>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</si>
  <si>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</si>
  <si>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</si>
  <si>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</si>
  <si>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</si>
  <si>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</si>
  <si>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</si>
  <si>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</si>
  <si>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</si>
  <si>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</si>
  <si>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</si>
  <si>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</si>
  <si>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</si>
  <si>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</si>
  <si>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</si>
  <si>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</si>
  <si>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</si>
  <si>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</si>
  <si>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</si>
  <si>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</si>
  <si>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</si>
  <si>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</si>
  <si>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</si>
  <si>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</si>
  <si>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</si>
  <si>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</si>
  <si>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</si>
  <si>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</si>
  <si>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</si>
  <si>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</si>
  <si>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</si>
  <si>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</si>
  <si>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</si>
  <si>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</si>
  <si>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</si>
  <si>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</si>
  <si>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</si>
  <si>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</si>
  <si>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</si>
  <si>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</si>
  <si>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</si>
  <si>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</si>
  <si>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</si>
  <si>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</si>
  <si>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</si>
  <si>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</si>
  <si>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</si>
  <si>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</si>
  <si>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</si>
  <si>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</si>
  <si>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</si>
  <si>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</si>
  <si>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</si>
  <si>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</si>
  <si>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</si>
  <si>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</si>
  <si>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</si>
  <si>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</si>
  <si>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</si>
  <si>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</si>
  <si>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</si>
  <si>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</si>
  <si>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</si>
  <si>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</si>
  <si>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</si>
  <si>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</si>
  <si>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</si>
  <si>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</si>
  <si>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</si>
  <si>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</si>
  <si>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</si>
  <si>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</si>
  <si>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</si>
  <si>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</si>
  <si>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</si>
  <si>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</si>
  <si>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</si>
  <si>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</si>
  <si>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</si>
  <si>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</si>
  <si>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</si>
  <si>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</si>
  <si>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</si>
  <si>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</si>
  <si>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</si>
  <si>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</si>
  <si>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</si>
  <si>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</si>
  <si>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</si>
  <si>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</si>
  <si>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</si>
  <si>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</si>
  <si>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</si>
  <si>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</si>
  <si>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</si>
  <si>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</si>
  <si>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</si>
  <si>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</si>
  <si>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</si>
  <si>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</si>
  <si>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</si>
  <si>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</si>
  <si>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</si>
  <si>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</si>
  <si>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</si>
  <si>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</si>
  <si>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</si>
  <si>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</si>
  <si>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</si>
  <si>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</si>
  <si>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</si>
  <si>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</si>
  <si>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</si>
  <si>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</si>
  <si>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</si>
  <si>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</si>
  <si>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</si>
  <si>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</si>
  <si>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</si>
  <si>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</si>
  <si>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</si>
  <si>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</si>
  <si>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</si>
  <si>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</si>
  <si>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</si>
  <si>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</si>
  <si>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</si>
  <si>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</si>
  <si>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</si>
  <si>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</si>
  <si>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</si>
  <si>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</si>
  <si>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</si>
  <si>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</si>
  <si>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</si>
  <si>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</si>
  <si>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</si>
  <si>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</si>
  <si>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</si>
  <si>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</si>
  <si>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</si>
  <si>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</si>
  <si>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</si>
  <si>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</si>
  <si>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</si>
  <si>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</si>
  <si>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</si>
  <si>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</si>
  <si>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</si>
  <si>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</si>
  <si>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</si>
  <si>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</si>
  <si>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</si>
  <si>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</si>
  <si>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</si>
  <si>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</si>
  <si>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</si>
  <si>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</si>
  <si>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</si>
  <si>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</si>
  <si>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</si>
  <si>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</si>
  <si>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</si>
  <si>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</si>
  <si>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</si>
  <si>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</si>
  <si>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</si>
  <si>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</si>
  <si>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</si>
  <si>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</si>
  <si>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</si>
  <si>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</si>
  <si>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</si>
  <si>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</si>
  <si>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</si>
  <si>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</si>
  <si>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</si>
  <si>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</si>
  <si>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</si>
  <si>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</si>
  <si>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</si>
  <si>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</si>
  <si>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</si>
  <si>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</si>
  <si>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</si>
  <si>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</si>
  <si>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</si>
  <si>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</si>
  <si>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</si>
  <si>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</si>
  <si>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</si>
  <si>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</si>
  <si>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</si>
  <si>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</si>
  <si>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</si>
  <si>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</si>
  <si>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</si>
  <si>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</si>
  <si>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</si>
  <si>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</si>
  <si>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</si>
  <si>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</si>
  <si>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</si>
  <si>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</si>
  <si>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</si>
  <si>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</si>
  <si>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</si>
  <si>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</si>
  <si>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</si>
  <si>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</si>
  <si>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</si>
  <si>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</si>
  <si>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</si>
  <si>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</si>
  <si>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</si>
  <si>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</si>
  <si>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</si>
  <si>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</si>
  <si>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</si>
  <si>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</si>
  <si>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</si>
  <si>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</si>
  <si>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</si>
  <si>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</si>
  <si>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</si>
  <si>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</si>
  <si>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</si>
  <si>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</si>
  <si>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</si>
  <si>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</si>
  <si>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</si>
  <si>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</si>
  <si>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</si>
  <si>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</si>
  <si>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</si>
  <si>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</si>
  <si>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</si>
  <si>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</si>
  <si>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</si>
  <si>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</si>
  <si>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</si>
  <si>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</si>
  <si>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</si>
  <si>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</si>
  <si>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</si>
  <si>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</si>
  <si>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</si>
  <si>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</si>
  <si>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</si>
  <si>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</si>
  <si>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</si>
  <si>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</si>
  <si>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</si>
  <si>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</si>
  <si>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</si>
  <si>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</si>
  <si>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</si>
  <si>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</si>
  <si>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</si>
  <si>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</si>
  <si>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</si>
  <si>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</si>
  <si>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</si>
  <si>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</si>
  <si>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</si>
  <si>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</si>
  <si>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</si>
  <si>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</si>
  <si>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</si>
  <si>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</si>
  <si>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</si>
  <si>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</si>
  <si>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</si>
  <si>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</si>
  <si>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</si>
  <si>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</si>
  <si>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</si>
  <si>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</si>
  <si>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</si>
  <si>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</si>
  <si>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</si>
  <si>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</si>
  <si>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</si>
  <si>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</si>
  <si>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</si>
  <si>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</si>
  <si>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</si>
  <si>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</si>
  <si>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</si>
  <si>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</si>
  <si>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</si>
  <si>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</si>
  <si>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</si>
  <si>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</si>
  <si>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</si>
  <si>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</si>
  <si>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</si>
  <si>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</si>
  <si>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</si>
  <si>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</si>
  <si>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</si>
  <si>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</si>
  <si>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</si>
  <si>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</si>
  <si>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</si>
  <si>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</si>
  <si>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</si>
  <si>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</si>
  <si>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</si>
  <si>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</si>
  <si>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</si>
  <si>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</si>
  <si>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</si>
  <si>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</si>
  <si>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</si>
  <si>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</si>
  <si>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</si>
  <si>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</si>
  <si>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</si>
  <si>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</si>
  <si>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</si>
  <si>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</si>
  <si>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</si>
  <si>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</si>
  <si>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</si>
  <si>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</si>
  <si>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</si>
  <si>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</si>
  <si>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</si>
  <si>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</si>
  <si>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</si>
  <si>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</si>
  <si>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</si>
  <si>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</si>
  <si>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</si>
  <si>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</si>
  <si>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</si>
  <si>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</si>
  <si>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</si>
  <si>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</si>
  <si>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</si>
  <si>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</si>
  <si>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</si>
  <si>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</si>
  <si>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</si>
  <si>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</si>
  <si>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</si>
  <si>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</si>
  <si>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</si>
  <si>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</si>
  <si>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</si>
  <si>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</si>
  <si>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</si>
  <si>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</si>
  <si>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</si>
  <si>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</si>
  <si>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</si>
  <si>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</si>
  <si>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</si>
  <si>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</si>
  <si>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</si>
  <si>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</si>
  <si>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</si>
  <si>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</si>
  <si>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</si>
  <si>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</si>
  <si>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</si>
  <si>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</si>
  <si>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</si>
  <si>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</si>
  <si>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</si>
  <si>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</si>
  <si>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</si>
  <si>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</si>
  <si>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</si>
  <si>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</si>
  <si>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</si>
  <si>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</si>
  <si>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</si>
  <si>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</si>
  <si>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</si>
  <si>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</si>
  <si>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</si>
  <si>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</si>
  <si>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</si>
  <si>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</si>
  <si>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</si>
  <si>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</si>
  <si>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</si>
  <si>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</si>
  <si>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</si>
  <si>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</si>
  <si>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</si>
  <si>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</si>
  <si>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</si>
  <si>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</si>
  <si>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</si>
  <si>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</si>
  <si>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</si>
  <si>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</si>
  <si>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</si>
  <si>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</si>
  <si>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</si>
  <si>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</si>
  <si>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</si>
  <si>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</si>
  <si>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</si>
  <si>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</si>
  <si>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</si>
  <si>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</si>
  <si>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</si>
  <si>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</si>
  <si>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</si>
  <si>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</si>
  <si>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</si>
  <si>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</si>
  <si>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</si>
  <si>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</si>
  <si>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</si>
  <si>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</si>
  <si>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</si>
  <si>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</si>
  <si>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</si>
  <si>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</si>
  <si>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</si>
  <si>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</si>
  <si>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</si>
  <si>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</si>
  <si>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</si>
  <si>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</si>
  <si>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</si>
  <si>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</si>
  <si>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</si>
  <si>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</si>
  <si>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</si>
  <si>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</si>
  <si>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</si>
  <si>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</si>
  <si>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</si>
  <si>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</si>
  <si>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</si>
  <si>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</si>
  <si>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</si>
  <si>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</si>
  <si>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</si>
  <si>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</si>
  <si>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</si>
  <si>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</si>
  <si>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</si>
  <si>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</si>
  <si>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</si>
  <si>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</si>
  <si>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</si>
  <si>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</si>
  <si>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</si>
  <si>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</si>
  <si>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</si>
  <si>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</si>
  <si>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</si>
  <si>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</si>
  <si>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</si>
  <si>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</si>
  <si>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</si>
  <si>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</si>
  <si>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</si>
  <si>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</si>
  <si>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</si>
  <si>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</si>
  <si>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</si>
  <si>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</si>
  <si>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</si>
  <si>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</si>
  <si>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</si>
  <si>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</si>
  <si>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</si>
  <si>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</si>
  <si>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</si>
  <si>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</si>
  <si>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</si>
  <si>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</si>
  <si>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</si>
  <si>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</si>
  <si>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</si>
  <si>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</si>
  <si>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</si>
  <si>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</si>
  <si>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</si>
  <si>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</si>
  <si>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</si>
  <si>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</si>
  <si>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</si>
  <si>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</si>
  <si>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</si>
  <si>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</si>
  <si>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</si>
  <si>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</si>
  <si>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</si>
  <si>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</si>
  <si>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</si>
  <si>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</si>
  <si>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</si>
  <si>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</si>
  <si>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</si>
  <si>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</si>
  <si>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</si>
  <si>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</si>
  <si>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</si>
  <si>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</si>
  <si>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</si>
  <si>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</si>
  <si>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</si>
  <si>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</si>
  <si>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</si>
  <si>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</si>
  <si>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</si>
  <si>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</si>
  <si>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</si>
  <si>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</si>
  <si>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</si>
  <si>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</si>
  <si>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</si>
  <si>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</si>
  <si>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</si>
  <si>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</si>
  <si>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</si>
  <si>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</si>
  <si>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</si>
  <si>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</si>
  <si>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</si>
  <si>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</si>
  <si>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</si>
  <si>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</si>
  <si>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</si>
  <si>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</si>
  <si>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</si>
  <si>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</si>
  <si>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</si>
  <si>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</si>
  <si>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</si>
  <si>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</si>
  <si>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</si>
  <si>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</si>
  <si>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</si>
  <si>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</si>
  <si>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</si>
  <si>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</si>
  <si>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</si>
  <si>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</si>
  <si>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</si>
  <si>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</si>
  <si>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</si>
  <si>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</si>
  <si>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</si>
  <si>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</si>
  <si>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</si>
  <si>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</si>
  <si>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</si>
  <si>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</si>
  <si>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</si>
  <si>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</si>
  <si>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</si>
  <si>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</si>
  <si>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</si>
  <si>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</si>
  <si>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</si>
  <si>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</si>
  <si>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</si>
  <si>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</si>
  <si>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</si>
  <si>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</si>
  <si>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</si>
  <si>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</si>
  <si>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</si>
  <si>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</si>
  <si>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</si>
  <si>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</si>
  <si>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</si>
  <si>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</si>
  <si>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</si>
  <si>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</si>
  <si>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</si>
  <si>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</si>
  <si>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</si>
  <si>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</si>
  <si>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</si>
  <si>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</si>
  <si>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</si>
  <si>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</si>
  <si>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</si>
  <si>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</si>
  <si>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</si>
  <si>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</si>
  <si>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</si>
  <si>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</si>
  <si>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</si>
  <si>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</si>
  <si>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</si>
  <si>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</si>
  <si>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</si>
  <si>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</si>
  <si>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</si>
  <si>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</si>
  <si>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</si>
  <si>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</si>
  <si>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</si>
  <si>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</si>
  <si>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</si>
  <si>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</si>
  <si>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</si>
  <si>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</si>
  <si>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</si>
  <si>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</si>
  <si>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</si>
  <si>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</si>
  <si>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</si>
  <si>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</si>
  <si>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</si>
  <si>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</si>
  <si>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</si>
  <si>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</si>
  <si>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</si>
  <si>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</si>
  <si>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</si>
  <si>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</si>
  <si>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</si>
  <si>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</si>
  <si>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</si>
  <si>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</si>
  <si>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</si>
  <si>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</si>
  <si>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</si>
  <si>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</si>
  <si>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</si>
  <si>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</si>
  <si>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</si>
  <si>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</si>
  <si>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</si>
  <si>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</si>
  <si>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</si>
  <si>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</si>
  <si>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</si>
  <si>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</si>
  <si>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</si>
  <si>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</si>
  <si>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</si>
  <si>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</si>
  <si>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</si>
  <si>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</si>
  <si>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</si>
  <si>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</si>
  <si>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</si>
  <si>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</si>
  <si>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</si>
  <si>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</si>
  <si>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</si>
  <si>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</si>
  <si>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</si>
  <si>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</si>
  <si>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</si>
  <si>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</si>
  <si>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</si>
  <si>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</si>
  <si>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</si>
  <si>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</si>
  <si>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</si>
  <si>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</si>
  <si>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</si>
  <si>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</si>
  <si>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</si>
  <si>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</si>
  <si>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</si>
  <si>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</si>
  <si>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</si>
  <si>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</si>
  <si>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</si>
  <si>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</si>
  <si>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</si>
  <si>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</si>
  <si>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</si>
  <si>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</si>
  <si>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</si>
  <si>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</si>
  <si>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</si>
  <si>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</si>
  <si>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</si>
  <si>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</si>
  <si>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</si>
  <si>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</si>
  <si>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</si>
  <si>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</si>
  <si>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</si>
  <si>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</si>
  <si>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</si>
  <si>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</si>
  <si>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</si>
  <si>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</si>
  <si>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</si>
  <si>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</si>
  <si>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</si>
  <si>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</si>
  <si>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</si>
  <si>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</si>
  <si>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</si>
  <si>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</si>
  <si>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</si>
  <si>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</si>
  <si>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</si>
  <si>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</si>
  <si>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</si>
  <si>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</si>
  <si>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</si>
  <si>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</si>
  <si>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</si>
  <si>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</si>
  <si>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</si>
  <si>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</si>
  <si>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</si>
  <si>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</si>
  <si>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</si>
  <si>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</si>
  <si>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</si>
  <si>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</si>
  <si>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</si>
  <si>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</si>
  <si>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</si>
  <si>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</si>
  <si>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</si>
  <si>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</si>
  <si>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</si>
  <si>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</si>
  <si>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</si>
  <si>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</si>
  <si>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</si>
  <si>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</si>
  <si>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</si>
  <si>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</si>
  <si>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</si>
  <si>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</si>
  <si>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</si>
  <si>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</si>
  <si>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</si>
  <si>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</si>
  <si>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</si>
  <si>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</si>
  <si>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</si>
  <si>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</si>
  <si>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</si>
  <si>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</si>
  <si>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</si>
  <si>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</si>
  <si>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</si>
  <si>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</si>
  <si>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</si>
  <si>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</si>
  <si>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</si>
  <si>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</si>
  <si>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</si>
  <si>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</si>
  <si>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</si>
  <si>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</si>
  <si>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</si>
  <si>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</si>
  <si>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</si>
  <si>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</si>
  <si>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</si>
  <si>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</si>
  <si>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</si>
  <si>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</si>
  <si>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</si>
  <si>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</si>
  <si>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</si>
  <si>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</si>
  <si>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</si>
  <si>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</si>
  <si>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</si>
  <si>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</si>
  <si>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</si>
  <si>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</si>
  <si>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</si>
  <si>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</si>
  <si>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</si>
  <si>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</si>
  <si>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</si>
  <si>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</si>
  <si>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</si>
  <si>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</si>
  <si>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</si>
  <si>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</si>
  <si>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</si>
  <si>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</si>
  <si>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</si>
  <si>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</si>
  <si>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</si>
  <si>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</si>
  <si>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</si>
  <si>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</si>
  <si>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</si>
  <si>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</si>
  <si>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</si>
  <si>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</si>
  <si>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</si>
  <si>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</si>
  <si>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</si>
  <si>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</si>
  <si>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</si>
  <si>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</si>
  <si>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</si>
  <si>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</si>
  <si>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</si>
  <si>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</si>
  <si>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</si>
  <si>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</si>
  <si>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</si>
  <si>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</si>
  <si>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</si>
  <si>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</si>
  <si>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</si>
  <si>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</si>
  <si>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</si>
  <si>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</si>
  <si>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</si>
  <si>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</si>
  <si>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</si>
  <si>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</si>
  <si>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</si>
  <si>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</si>
  <si>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</si>
  <si>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</si>
  <si>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</si>
  <si>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</si>
  <si>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</si>
  <si>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</si>
  <si>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</si>
  <si>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</si>
  <si>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</si>
  <si>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</si>
  <si>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</si>
  <si>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</si>
  <si>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</si>
  <si>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</si>
  <si>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</si>
  <si>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</si>
  <si>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</si>
  <si>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</si>
  <si>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</si>
  <si>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</si>
  <si>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</si>
  <si>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</si>
  <si>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</si>
  <si>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</si>
  <si>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</si>
  <si>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</si>
  <si>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</si>
  <si>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</si>
  <si>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</si>
  <si>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</si>
  <si>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</si>
  <si>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</si>
  <si>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</si>
  <si>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</si>
  <si>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</si>
  <si>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</si>
  <si>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</si>
  <si>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</si>
  <si>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</si>
  <si>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</si>
  <si>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</si>
  <si>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</si>
  <si>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</si>
  <si>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</si>
  <si>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</si>
  <si>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</si>
  <si>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</si>
  <si>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</si>
  <si>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</si>
  <si>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</si>
  <si>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</si>
  <si>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</si>
  <si>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</si>
  <si>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</si>
  <si>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</si>
  <si>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</si>
  <si>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</si>
  <si>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</si>
  <si>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</si>
  <si>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</si>
  <si>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</si>
  <si>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</si>
  <si>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</si>
  <si>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</si>
  <si>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</si>
  <si>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</si>
  <si>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</si>
  <si>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</si>
  <si>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</si>
  <si>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</si>
  <si>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</si>
  <si>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</si>
  <si>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</si>
  <si>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</si>
  <si>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</si>
  <si>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</si>
  <si>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</si>
  <si>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</si>
  <si>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</si>
  <si>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</si>
  <si>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</si>
  <si>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</si>
  <si>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</si>
  <si>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</si>
  <si>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</si>
  <si>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</si>
  <si>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</si>
  <si>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</si>
  <si>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</si>
  <si>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</si>
  <si>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</si>
  <si>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</si>
  <si>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</si>
  <si>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</si>
  <si>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</si>
  <si>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</si>
  <si>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</si>
  <si>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</si>
  <si>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</si>
  <si>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</si>
  <si>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</si>
  <si>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</si>
  <si>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</si>
  <si>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</si>
  <si>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</si>
  <si>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</si>
  <si>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</si>
  <si>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</si>
  <si>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</si>
  <si>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</si>
  <si>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</si>
  <si>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</si>
  <si>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</si>
  <si>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</si>
  <si>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</si>
  <si>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</si>
  <si>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</si>
  <si>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</si>
  <si>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</si>
  <si>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</si>
  <si>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</si>
  <si>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</si>
  <si>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</si>
  <si>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</si>
  <si>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</si>
  <si>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</si>
  <si>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</si>
  <si>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</si>
  <si>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</si>
  <si>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</si>
  <si>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</si>
  <si>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</si>
  <si>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</si>
  <si>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</si>
  <si>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</si>
  <si>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</si>
  <si>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</si>
  <si>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</si>
  <si>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</si>
  <si>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</si>
  <si>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</si>
  <si>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</si>
  <si>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</si>
  <si>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</si>
  <si>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</si>
  <si>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</si>
  <si>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</si>
  <si>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</si>
  <si>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</si>
  <si>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</si>
  <si>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</si>
  <si>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</si>
  <si>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</si>
  <si>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</si>
  <si>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</si>
  <si>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</si>
  <si>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</si>
  <si>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</si>
  <si>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</si>
  <si>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</si>
  <si>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</si>
  <si>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</si>
  <si>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</si>
  <si>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</si>
  <si>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</si>
  <si>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</si>
  <si>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</si>
  <si>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</si>
  <si>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</si>
  <si>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</si>
  <si>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</si>
  <si>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</si>
  <si>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</si>
  <si>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</si>
  <si>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</si>
  <si>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</si>
  <si>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</si>
  <si>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</si>
  <si>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</si>
  <si>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</si>
  <si>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</si>
  <si>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</si>
  <si>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</si>
  <si>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</si>
  <si>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</si>
  <si>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</si>
  <si>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</si>
  <si>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</si>
  <si>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</si>
  <si>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</si>
  <si>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</si>
  <si>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</si>
  <si>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</si>
  <si>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</si>
  <si>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</si>
  <si>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</si>
  <si>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</si>
  <si>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</si>
  <si>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</si>
  <si>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</si>
  <si>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</si>
  <si>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</si>
  <si>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</si>
  <si>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</si>
  <si>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</si>
  <si>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</si>
  <si>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</si>
  <si>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</si>
  <si>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</si>
  <si>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</si>
  <si>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</si>
  <si>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</si>
  <si>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</si>
  <si>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</si>
  <si>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</si>
  <si>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</si>
  <si>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</si>
  <si>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</si>
  <si>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</si>
  <si>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</si>
  <si>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</si>
  <si>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</si>
  <si>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</si>
  <si>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</si>
  <si>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</si>
  <si>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</si>
  <si>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</si>
  <si>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</si>
  <si>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</si>
  <si>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</si>
  <si>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</si>
  <si>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</si>
  <si>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</si>
  <si>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</si>
  <si>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</si>
  <si>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</si>
  <si>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</si>
  <si>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</si>
  <si>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</si>
  <si>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</si>
  <si>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</si>
  <si>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</si>
  <si>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</si>
  <si>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</si>
  <si>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</si>
  <si>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</si>
  <si>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</si>
  <si>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</si>
  <si>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</si>
  <si>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</si>
  <si>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</si>
  <si>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</si>
  <si>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</si>
  <si>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</si>
  <si>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</si>
  <si>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</si>
  <si>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</si>
  <si>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</si>
  <si>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</si>
  <si>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</si>
  <si>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</si>
  <si>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</si>
  <si>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</si>
  <si>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</si>
  <si>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</si>
  <si>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</si>
  <si>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</si>
  <si>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</si>
  <si>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</si>
  <si>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</si>
  <si>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</si>
  <si>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</si>
  <si>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</si>
  <si>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</si>
  <si>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</si>
  <si>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</si>
  <si>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</si>
  <si>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</si>
  <si>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</si>
  <si>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</si>
  <si>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</si>
  <si>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</si>
  <si>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</si>
  <si>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</si>
  <si>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</si>
  <si>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</si>
  <si>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</si>
  <si>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</si>
  <si>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</si>
  <si>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</si>
  <si>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</si>
  <si>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</si>
  <si>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</si>
  <si>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</si>
  <si>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</si>
  <si>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</si>
  <si>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</si>
  <si>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</si>
  <si>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</si>
  <si>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</si>
  <si>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</si>
  <si>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</si>
  <si>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</si>
  <si>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</si>
  <si>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</si>
  <si>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</si>
  <si>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</si>
  <si>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</si>
  <si>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</si>
  <si>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</si>
  <si>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</si>
  <si>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</si>
  <si>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</si>
  <si>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</si>
  <si>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</si>
  <si>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</si>
  <si>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</si>
  <si>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</si>
  <si>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</si>
  <si>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</si>
  <si>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</si>
  <si>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</si>
  <si>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</si>
  <si>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</si>
  <si>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</si>
  <si>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</si>
  <si>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</si>
  <si>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</si>
  <si>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</si>
  <si>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</si>
  <si>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</si>
  <si>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</si>
  <si>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</si>
  <si>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</si>
  <si>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</si>
  <si>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</si>
  <si>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</si>
  <si>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</si>
  <si>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</si>
  <si>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</si>
  <si>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</si>
  <si>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</si>
  <si>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</si>
  <si>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</si>
  <si>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</si>
  <si>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</si>
  <si>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</si>
  <si>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</si>
  <si>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</si>
  <si>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</si>
  <si>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</si>
  <si>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</si>
  <si>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</si>
  <si>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</si>
  <si>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</si>
  <si>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</si>
  <si>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</si>
  <si>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</si>
  <si>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</si>
  <si>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</si>
  <si>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</si>
  <si>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</si>
  <si>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</si>
  <si>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</si>
  <si>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</si>
  <si>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</si>
  <si>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</si>
  <si>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</si>
  <si>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</si>
  <si>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</si>
  <si>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</si>
  <si>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</si>
  <si>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</si>
  <si>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</si>
  <si>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</si>
  <si>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</si>
  <si>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</si>
  <si>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</si>
  <si>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</si>
  <si>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</si>
  <si>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</si>
  <si>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</si>
  <si>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</si>
  <si>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</si>
  <si>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</si>
  <si>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</si>
  <si>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</si>
  <si>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</si>
  <si>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</si>
  <si>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</si>
  <si>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</si>
  <si>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</si>
  <si>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</si>
  <si>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</si>
  <si>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</si>
  <si>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</si>
  <si>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</si>
  <si>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</si>
  <si>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</si>
  <si>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</si>
  <si>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</si>
  <si>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</si>
  <si>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</si>
  <si>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</si>
  <si>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</si>
  <si>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</si>
  <si>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</si>
  <si>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</si>
  <si>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</si>
  <si>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</si>
  <si>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</si>
  <si>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</si>
  <si>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</si>
  <si>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</si>
  <si>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</si>
  <si>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</si>
  <si>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</si>
  <si>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</si>
  <si>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</si>
  <si>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</si>
  <si>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</si>
  <si>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</si>
  <si>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</si>
  <si>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</si>
  <si>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</si>
  <si>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</si>
  <si>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</si>
  <si>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</si>
  <si>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</si>
  <si>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</si>
  <si>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</si>
  <si>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</si>
  <si>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</si>
  <si>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</si>
  <si>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</si>
  <si>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</si>
  <si>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</si>
  <si>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</si>
  <si>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</si>
  <si>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</si>
  <si>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</si>
  <si>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</si>
  <si>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</si>
  <si>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</si>
  <si>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</si>
  <si>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</si>
  <si>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</si>
  <si>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</si>
  <si>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</si>
  <si>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</si>
  <si>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</si>
  <si>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</si>
  <si>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</si>
  <si>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</si>
  <si>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</si>
  <si>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</si>
  <si>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</si>
  <si>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</si>
  <si>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</si>
  <si>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</si>
  <si>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</si>
  <si>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</si>
  <si>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</si>
  <si>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</si>
  <si>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</si>
  <si>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</si>
  <si>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</si>
  <si>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</si>
  <si>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</si>
  <si>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</si>
  <si>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</si>
  <si>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</si>
  <si>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</si>
  <si>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</si>
  <si>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</si>
  <si>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</si>
  <si>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</si>
  <si>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</si>
  <si>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</si>
  <si>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</si>
  <si>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</si>
  <si>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</si>
  <si>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</si>
  <si>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</si>
  <si>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</si>
  <si>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</si>
  <si>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</si>
  <si>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</si>
  <si>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</si>
  <si>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</si>
  <si>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</si>
  <si>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</si>
  <si>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</si>
  <si>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</si>
  <si>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</si>
  <si>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</si>
  <si>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</si>
  <si>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</si>
  <si>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</si>
  <si>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</si>
  <si>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</si>
  <si>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</si>
  <si>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</si>
  <si>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</si>
  <si>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</si>
  <si>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</si>
  <si>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</si>
  <si>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</si>
  <si>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</si>
  <si>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</si>
  <si>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</si>
  <si>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</si>
  <si>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</si>
  <si>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</si>
  <si>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</si>
  <si>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</si>
  <si>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</si>
  <si>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</si>
  <si>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</si>
  <si>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</si>
  <si>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</si>
  <si>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</si>
  <si>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</si>
  <si>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</si>
  <si>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</si>
  <si>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</si>
  <si>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</si>
  <si>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</si>
  <si>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</si>
  <si>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</si>
  <si>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</si>
  <si>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</si>
  <si>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</si>
  <si>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</si>
  <si>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</si>
  <si>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</si>
  <si>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</si>
  <si>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</si>
  <si>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</si>
  <si>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</si>
  <si>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</si>
  <si>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</si>
  <si>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</si>
  <si>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</si>
  <si>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</si>
  <si>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</si>
  <si>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</si>
  <si>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</si>
  <si>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</si>
  <si>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</si>
  <si>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</si>
  <si>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</si>
  <si>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</si>
  <si>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</si>
  <si>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</si>
  <si>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</si>
  <si>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</si>
  <si>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</si>
  <si>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</si>
  <si>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</si>
  <si>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</si>
  <si>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</si>
  <si>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</si>
  <si>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</si>
  <si>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</si>
  <si>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</si>
  <si>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</si>
  <si>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</si>
  <si>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</si>
  <si>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</si>
  <si>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</si>
  <si>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</si>
  <si>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</si>
  <si>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</si>
  <si>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</si>
  <si>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</si>
  <si>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</si>
  <si>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</si>
  <si>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</si>
  <si>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</si>
  <si>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</si>
  <si>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</si>
  <si>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</si>
  <si>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</si>
  <si>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</si>
  <si>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</si>
  <si>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</si>
  <si>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</si>
  <si>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</si>
  <si>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</si>
  <si>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</si>
  <si>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</si>
  <si>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</si>
  <si>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</si>
  <si>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</si>
  <si>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</si>
  <si>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</si>
  <si>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</si>
  <si>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</si>
  <si>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</si>
  <si>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</si>
  <si>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</si>
  <si>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</si>
  <si>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</si>
  <si>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</si>
  <si>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</si>
  <si>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</si>
  <si>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</si>
  <si>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</si>
  <si>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</si>
  <si>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</si>
  <si>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</si>
  <si>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</si>
  <si>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</si>
  <si>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</si>
  <si>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</si>
  <si>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</si>
  <si>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</si>
  <si>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</si>
  <si>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</si>
  <si>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</si>
  <si>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</si>
  <si>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</si>
  <si>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</si>
  <si>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</si>
  <si>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</si>
  <si>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</si>
  <si>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</si>
  <si>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</si>
  <si>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</si>
  <si>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</si>
  <si>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</si>
  <si>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</si>
  <si>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</si>
  <si>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</si>
  <si>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</si>
  <si>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</si>
  <si>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</si>
  <si>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</si>
  <si>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</si>
  <si>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</si>
  <si>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</si>
  <si>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</si>
  <si>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</si>
  <si>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</si>
  <si>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</si>
  <si>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</si>
  <si>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</si>
  <si>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</si>
  <si>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</si>
  <si>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</si>
  <si>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</si>
  <si>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</si>
  <si>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</si>
  <si>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</si>
  <si>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</si>
  <si>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</si>
  <si>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</si>
  <si>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</si>
  <si>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</si>
  <si>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</si>
  <si>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</si>
  <si>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</si>
  <si>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</si>
  <si>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</si>
  <si>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</si>
  <si>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</si>
  <si>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</si>
  <si>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</si>
  <si>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</si>
  <si>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</si>
  <si>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</si>
  <si>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</si>
  <si>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</si>
  <si>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</si>
  <si>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</si>
  <si>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</si>
  <si>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</si>
  <si>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</si>
  <si>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</si>
  <si>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</si>
  <si>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</si>
  <si>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</si>
  <si>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</si>
  <si>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</si>
  <si>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</si>
  <si>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</si>
  <si>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</si>
  <si>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</si>
  <si>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</si>
  <si>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</si>
  <si>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</si>
  <si>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</si>
  <si>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</si>
  <si>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</si>
  <si>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</si>
  <si>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</si>
  <si>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</si>
  <si>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</si>
  <si>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</si>
  <si>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</si>
  <si>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</si>
  <si>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</si>
  <si>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</si>
  <si>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</si>
  <si>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</si>
  <si>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</si>
  <si>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</si>
  <si>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</si>
  <si>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</si>
  <si>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</si>
  <si>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</si>
  <si>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</si>
  <si>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</si>
  <si>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</si>
  <si>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</si>
  <si>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</si>
  <si>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</si>
  <si>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</si>
  <si>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</si>
  <si>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</si>
  <si>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</si>
  <si>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</si>
  <si>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</si>
  <si>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</si>
  <si>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</si>
  <si>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</si>
  <si>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</si>
  <si>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</si>
  <si>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</si>
  <si>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</si>
  <si>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</si>
  <si>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</si>
  <si>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</si>
  <si>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</si>
  <si>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</si>
  <si>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</si>
  <si>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</si>
  <si>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</si>
  <si>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</si>
  <si>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</si>
  <si>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</si>
  <si>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</si>
  <si>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</si>
  <si>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</si>
  <si>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</si>
  <si>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</si>
  <si>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</si>
  <si>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</si>
  <si>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</si>
  <si>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</si>
  <si>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</si>
  <si>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</si>
  <si>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</si>
  <si>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</si>
  <si>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</si>
  <si>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</si>
  <si>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</si>
  <si>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</si>
  <si>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</si>
  <si>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</si>
  <si>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</si>
  <si>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</si>
  <si>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</si>
  <si>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</si>
  <si>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</si>
  <si>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</si>
  <si>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</si>
  <si>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</si>
  <si>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</si>
  <si>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</si>
  <si>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</si>
  <si>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</si>
  <si>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</si>
  <si>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</si>
  <si>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</si>
  <si>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</si>
  <si>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</si>
  <si>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</si>
  <si>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</si>
  <si>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</si>
  <si>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</si>
  <si>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</si>
  <si>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</si>
  <si>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</si>
  <si>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</si>
  <si>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</si>
  <si>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</si>
  <si>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</si>
  <si>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</si>
  <si>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</si>
  <si>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</si>
  <si>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</si>
  <si>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</si>
  <si>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</si>
  <si>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</si>
  <si>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</si>
  <si>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</si>
  <si>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</si>
  <si>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</si>
  <si>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</si>
  <si>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</si>
  <si>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</si>
  <si>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</si>
  <si>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</si>
  <si>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</si>
  <si>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</si>
  <si>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</si>
  <si>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</si>
  <si>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</si>
  <si>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</si>
  <si>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</si>
  <si>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</si>
  <si>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</si>
  <si>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</si>
  <si>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</si>
  <si>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</si>
  <si>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</si>
  <si>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</si>
  <si>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</si>
  <si>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</si>
  <si>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</si>
  <si>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</si>
  <si>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</si>
  <si>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</si>
  <si>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</si>
  <si>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</si>
  <si>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</si>
  <si>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</si>
  <si>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</si>
  <si>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</si>
  <si>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</si>
  <si>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</si>
  <si>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</si>
  <si>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</si>
  <si>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</si>
  <si>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</si>
  <si>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</si>
  <si>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</si>
  <si>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</si>
  <si>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</si>
  <si>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</si>
  <si>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</si>
  <si>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</si>
  <si>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</si>
  <si>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</si>
  <si>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</si>
  <si>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</si>
  <si>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</si>
  <si>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</si>
  <si>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</si>
  <si>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</si>
  <si>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</si>
  <si>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</si>
  <si>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</si>
  <si>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</si>
  <si>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</si>
  <si>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</si>
  <si>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</si>
  <si>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</si>
  <si>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</si>
  <si>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</si>
  <si>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</si>
  <si>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</si>
  <si>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</si>
  <si>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</si>
  <si>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</si>
  <si>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</si>
  <si>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</si>
  <si>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</si>
  <si>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</si>
  <si>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</si>
  <si>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</si>
  <si>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</si>
  <si>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</si>
  <si>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</si>
  <si>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</si>
  <si>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</si>
  <si>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</si>
  <si>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</si>
  <si>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</si>
  <si>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</si>
  <si>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</si>
  <si>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</si>
  <si>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</si>
  <si>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</si>
  <si>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</si>
  <si>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</si>
  <si>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</si>
  <si>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</si>
  <si>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</si>
  <si>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</si>
  <si>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</si>
  <si>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</si>
  <si>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</si>
  <si>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</si>
  <si>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</si>
  <si>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</si>
  <si>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</si>
  <si>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</si>
  <si>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</si>
  <si>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</si>
  <si>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</si>
  <si>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</si>
  <si>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</si>
  <si>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</si>
  <si>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</si>
  <si>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</si>
  <si>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</si>
  <si>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</si>
  <si>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</si>
  <si>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</si>
  <si>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</si>
  <si>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</si>
  <si>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</si>
  <si>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</si>
  <si>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</si>
  <si>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</si>
  <si>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</si>
  <si>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</si>
  <si>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</si>
  <si>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</si>
  <si>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</si>
  <si>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</si>
  <si>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</si>
  <si>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</si>
  <si>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</si>
  <si>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</si>
  <si>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</si>
  <si>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</si>
  <si>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</si>
  <si>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</si>
  <si>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</si>
  <si>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</si>
  <si>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</si>
  <si>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</si>
  <si>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</si>
  <si>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</si>
  <si>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</si>
  <si>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</si>
  <si>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</si>
  <si>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</si>
  <si>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</si>
  <si>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</si>
  <si>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</si>
  <si>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</si>
  <si>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</si>
  <si>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</si>
  <si>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</si>
  <si>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</si>
  <si>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</si>
  <si>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</si>
  <si>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</si>
  <si>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</si>
  <si>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</si>
  <si>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</si>
  <si>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</si>
  <si>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</si>
  <si>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</si>
  <si>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</si>
  <si>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</si>
  <si>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</si>
  <si>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</si>
  <si>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</si>
  <si>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</si>
  <si>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</si>
  <si>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</si>
  <si>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</si>
  <si>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</si>
  <si>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</si>
  <si>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</si>
  <si>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</si>
  <si>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</si>
  <si>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</si>
  <si>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</si>
  <si>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</si>
  <si>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</si>
  <si>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</si>
  <si>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</si>
  <si>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</si>
  <si>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</si>
  <si>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</si>
  <si>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</si>
  <si>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</si>
  <si>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</si>
  <si>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</si>
  <si>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</si>
  <si>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</si>
  <si>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</si>
  <si>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</si>
  <si>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</si>
  <si>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</si>
  <si>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</si>
  <si>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</si>
  <si>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</si>
  <si>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</si>
  <si>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</si>
  <si>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</si>
  <si>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</si>
  <si>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</si>
  <si>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</si>
  <si>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</si>
  <si>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</si>
  <si>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</si>
  <si>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</si>
  <si>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</si>
  <si>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</si>
  <si>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</si>
  <si>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</si>
  <si>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</si>
  <si>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</si>
  <si>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</si>
  <si>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</si>
  <si>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</si>
  <si>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</si>
  <si>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</si>
  <si>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</si>
  <si>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</si>
  <si>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</si>
  <si>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</si>
  <si>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</si>
  <si>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</si>
  <si>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</si>
  <si>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</si>
  <si>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</si>
  <si>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</si>
  <si>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</si>
  <si>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</si>
  <si>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</si>
  <si>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</si>
  <si>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</si>
  <si>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</si>
  <si>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</si>
  <si>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</si>
  <si>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</si>
  <si>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</si>
  <si>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</si>
  <si>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</si>
  <si>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</si>
  <si>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</si>
  <si>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</si>
  <si>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</si>
  <si>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</si>
  <si>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</si>
  <si>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</si>
  <si>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</si>
  <si>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</si>
  <si>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</si>
  <si>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</si>
  <si>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</si>
  <si>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</si>
  <si>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</si>
  <si>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</si>
  <si>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</si>
  <si>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</si>
  <si>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</si>
  <si>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</si>
  <si>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</si>
  <si>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</si>
  <si>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</si>
  <si>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</si>
  <si>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</si>
  <si>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</si>
  <si>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</si>
  <si>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</si>
  <si>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</si>
  <si>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</si>
  <si>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</si>
  <si>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</si>
  <si>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</si>
  <si>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</si>
  <si>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</si>
  <si>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</si>
  <si>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</si>
  <si>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</si>
  <si>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</si>
  <si>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</si>
  <si>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</si>
  <si>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</si>
  <si>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</si>
  <si>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</si>
  <si>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</si>
  <si>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</si>
  <si>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</si>
  <si>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</si>
  <si>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</si>
  <si>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</si>
  <si>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</si>
  <si>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</si>
  <si>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</si>
  <si>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</si>
  <si>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</si>
  <si>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</si>
  <si>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</si>
  <si>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</si>
  <si>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</si>
  <si>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</si>
  <si>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</si>
  <si>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</si>
  <si>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</si>
  <si>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</si>
  <si>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</si>
  <si>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</si>
  <si>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</si>
  <si>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</si>
  <si>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</si>
  <si>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</si>
  <si>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</si>
  <si>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</si>
  <si>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</si>
  <si>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</si>
  <si>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</si>
  <si>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</si>
  <si>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</si>
  <si>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</si>
  <si>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</si>
  <si>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</si>
  <si>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</si>
  <si>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</si>
  <si>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</si>
  <si>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</si>
  <si>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</si>
  <si>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</si>
  <si>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</si>
  <si>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</si>
  <si>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</si>
  <si>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</si>
  <si>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</si>
  <si>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</si>
  <si>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</si>
  <si>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</si>
  <si>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</si>
  <si>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</si>
  <si>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</si>
  <si>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</si>
  <si>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</si>
  <si>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</si>
  <si>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</si>
  <si>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</si>
  <si>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</si>
  <si>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</si>
  <si>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</si>
  <si>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</si>
  <si>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</si>
  <si>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</si>
  <si>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</si>
  <si>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</si>
  <si>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</si>
  <si>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</si>
  <si>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</si>
  <si>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</si>
  <si>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</si>
  <si>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</si>
  <si>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</si>
  <si>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</si>
  <si>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</si>
  <si>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</si>
  <si>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</si>
  <si>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</si>
  <si>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</si>
  <si>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</si>
  <si>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</si>
  <si>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</si>
  <si>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</si>
  <si>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</si>
  <si>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</si>
  <si>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</si>
  <si>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</si>
  <si>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</si>
  <si>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</si>
  <si>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</si>
  <si>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</si>
  <si>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</si>
  <si>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</si>
  <si>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</si>
  <si>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</si>
  <si>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</si>
  <si>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</si>
  <si>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</si>
  <si>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</si>
  <si>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</si>
  <si>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</si>
  <si>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</si>
  <si>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</si>
  <si>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</si>
  <si>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</si>
  <si>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</si>
  <si>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</si>
  <si>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</si>
  <si>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</si>
  <si>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</si>
  <si>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</si>
  <si>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</si>
  <si>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</si>
  <si>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</si>
  <si>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</si>
  <si>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</si>
  <si>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</si>
  <si>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</si>
  <si>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</si>
  <si>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</si>
  <si>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</si>
  <si>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</si>
  <si>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</si>
  <si>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</si>
  <si>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</si>
  <si>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</si>
  <si>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</si>
  <si>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</si>
  <si>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</si>
  <si>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</si>
  <si>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</si>
  <si>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</si>
  <si>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</si>
  <si>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</si>
  <si>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</si>
  <si>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</si>
  <si>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</si>
  <si>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</si>
  <si>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</si>
  <si>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</si>
  <si>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</si>
  <si>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</si>
  <si>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</si>
  <si>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</si>
  <si>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</si>
  <si>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</si>
  <si>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</si>
  <si>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</si>
  <si>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</si>
  <si>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</si>
  <si>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</si>
  <si>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</si>
  <si>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</si>
  <si>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</si>
  <si>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</si>
  <si>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</si>
  <si>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</si>
  <si>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</si>
  <si>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</si>
  <si>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</si>
  <si>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</si>
  <si>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</si>
  <si>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</si>
  <si>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</si>
  <si>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</si>
  <si>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</si>
  <si>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</si>
  <si>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</si>
  <si>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</si>
  <si>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</si>
  <si>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</si>
  <si>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</si>
  <si>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</si>
  <si>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</si>
  <si>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</si>
  <si>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</si>
  <si>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</si>
  <si>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</si>
  <si>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</si>
  <si>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</si>
  <si>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</si>
  <si>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</si>
  <si>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</si>
  <si>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</si>
  <si>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</si>
  <si>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</si>
  <si>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</si>
  <si>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</si>
  <si>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</si>
  <si>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</si>
  <si>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</si>
  <si>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</si>
  <si>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</si>
  <si>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</si>
  <si>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</si>
  <si>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</si>
  <si>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</si>
  <si>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</si>
  <si>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</si>
  <si>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</si>
  <si>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</si>
  <si>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</si>
  <si>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</si>
  <si>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</si>
  <si>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</si>
  <si>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</si>
  <si>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</si>
  <si>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</si>
  <si>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</si>
  <si>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</si>
  <si>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</si>
  <si>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</si>
  <si>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</si>
  <si>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</si>
  <si>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</si>
  <si>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</si>
  <si>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</si>
  <si>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</si>
  <si>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</si>
  <si>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</si>
  <si>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</si>
  <si>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</si>
  <si>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</si>
  <si>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</si>
  <si>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</si>
  <si>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</si>
  <si>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</si>
  <si>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</si>
  <si>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</si>
  <si>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</si>
  <si>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</si>
  <si>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</si>
  <si>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</si>
  <si>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</si>
  <si>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</si>
  <si>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</si>
  <si>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</si>
  <si>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</si>
  <si>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</si>
  <si>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</si>
  <si>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</si>
  <si>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</si>
  <si>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</si>
  <si>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</si>
  <si>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</si>
  <si>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</si>
  <si>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</si>
  <si>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</si>
  <si>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</si>
  <si>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</si>
  <si>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</si>
  <si>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</si>
  <si>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</si>
  <si>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</si>
  <si>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</si>
  <si>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</si>
  <si>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</si>
  <si>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</si>
  <si>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</si>
  <si>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</si>
  <si>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</si>
  <si>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</si>
  <si>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</si>
  <si>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</si>
  <si>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</si>
  <si>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</si>
  <si>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</si>
  <si>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</si>
  <si>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</si>
  <si>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</si>
  <si>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</si>
  <si>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</si>
  <si>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</si>
  <si>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</si>
  <si>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</si>
  <si>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</si>
  <si>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</si>
  <si>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</si>
  <si>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</si>
  <si>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</si>
  <si>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</si>
  <si>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</si>
  <si>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</si>
  <si>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</si>
  <si>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</si>
  <si>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</si>
  <si>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</si>
  <si>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</si>
  <si>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</si>
  <si>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</si>
  <si>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</si>
  <si>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</si>
  <si>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</si>
  <si>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</si>
  <si>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</si>
  <si>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</si>
  <si>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</si>
  <si>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</si>
  <si>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</si>
  <si>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</si>
  <si>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</si>
  <si>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</si>
  <si>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</si>
  <si>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</si>
  <si>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</si>
  <si>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</si>
  <si>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</si>
  <si>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</si>
  <si>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</si>
  <si>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</si>
  <si>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</si>
  <si>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</si>
  <si>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</si>
  <si>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</si>
  <si>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</si>
  <si>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</si>
  <si>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</si>
  <si>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</si>
  <si>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</si>
  <si>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</si>
  <si>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</si>
  <si>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</si>
  <si>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</si>
  <si>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</si>
  <si>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</si>
  <si>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</si>
  <si>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</si>
  <si>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</si>
  <si>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</si>
  <si>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</si>
  <si>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</si>
  <si>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</si>
  <si>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</si>
  <si>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</si>
  <si>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</si>
  <si>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</si>
  <si>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</si>
  <si>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</si>
  <si>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</si>
  <si>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</si>
  <si>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</si>
  <si>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</si>
  <si>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</si>
  <si>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</si>
  <si>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</si>
  <si>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</si>
  <si>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</si>
  <si>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</si>
  <si>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</si>
  <si>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</si>
  <si>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</si>
  <si>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</si>
  <si>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</si>
  <si>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</si>
  <si>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</si>
  <si>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</si>
  <si>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</si>
  <si>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</si>
  <si>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</si>
  <si>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</si>
  <si>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</si>
  <si>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</si>
  <si>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</si>
  <si>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</si>
  <si>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</si>
  <si>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</si>
  <si>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</si>
  <si>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</si>
  <si>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</si>
  <si>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</si>
  <si>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</si>
  <si>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</si>
  <si>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</si>
  <si>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</si>
  <si>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</si>
  <si>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</si>
  <si>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</si>
  <si>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</si>
  <si>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</si>
  <si>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</si>
  <si>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</si>
  <si>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</si>
  <si>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</si>
  <si>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</si>
  <si>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</si>
  <si>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</si>
  <si>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</si>
  <si>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</si>
  <si>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</si>
  <si>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</si>
  <si>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</si>
  <si>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</si>
  <si>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</si>
  <si>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</si>
  <si>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</si>
  <si>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</si>
  <si>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</si>
  <si>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</si>
  <si>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</si>
  <si>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</si>
  <si>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</si>
  <si>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</si>
  <si>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</si>
  <si>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</si>
  <si>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</si>
  <si>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</si>
  <si>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</si>
  <si>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</si>
  <si>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</si>
  <si>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</si>
  <si>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</si>
  <si>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</si>
  <si>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</si>
  <si>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</si>
  <si>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</si>
  <si>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</si>
  <si>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</si>
  <si>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</si>
  <si>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</si>
  <si>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</si>
  <si>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</si>
  <si>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</si>
  <si>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</si>
  <si>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</si>
  <si>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</si>
  <si>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</si>
  <si>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</si>
  <si>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</si>
  <si>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</si>
  <si>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</si>
  <si>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</si>
  <si>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</si>
  <si>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</si>
  <si>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</si>
  <si>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</si>
  <si>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</si>
  <si>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</si>
  <si>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</si>
  <si>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</si>
  <si>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</si>
  <si>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</si>
  <si>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</si>
  <si>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</si>
  <si>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</si>
  <si>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</si>
  <si>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</si>
  <si>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</si>
  <si>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</si>
  <si>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</si>
  <si>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</si>
  <si>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</si>
  <si>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</si>
  <si>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</si>
  <si>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</si>
  <si>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</si>
  <si>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</si>
  <si>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</si>
  <si>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</si>
  <si>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</si>
  <si>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</si>
  <si>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</si>
  <si>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</si>
  <si>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</si>
  <si>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</si>
  <si>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</si>
  <si>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</si>
  <si>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</si>
  <si>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</si>
  <si>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</si>
  <si>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</si>
  <si>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</si>
  <si>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</si>
  <si>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</si>
  <si>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</si>
  <si>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</si>
  <si>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</si>
  <si>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</si>
  <si>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</si>
  <si>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</si>
  <si>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</si>
  <si>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</si>
  <si>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</si>
  <si>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</si>
  <si>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</si>
  <si>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</si>
  <si>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</si>
  <si>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</si>
  <si>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</si>
  <si>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</si>
  <si>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</si>
  <si>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</si>
  <si>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</si>
  <si>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</si>
  <si>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</si>
  <si>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</si>
  <si>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</si>
  <si>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</si>
  <si>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</si>
  <si>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</si>
  <si>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</si>
  <si>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</si>
  <si>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</si>
  <si>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</si>
  <si>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</si>
  <si>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</si>
  <si>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</si>
  <si>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</si>
  <si>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</si>
  <si>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</si>
  <si>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</si>
  <si>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</si>
  <si>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</si>
  <si>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</si>
  <si>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</si>
  <si>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</si>
  <si>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</si>
  <si>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</si>
  <si>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</si>
  <si>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</si>
  <si>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</si>
  <si>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</si>
  <si>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</si>
  <si>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</si>
  <si>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</si>
  <si>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</si>
  <si>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</si>
  <si>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</si>
  <si>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</si>
  <si>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</si>
  <si>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</si>
  <si>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</si>
  <si>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</si>
  <si>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</si>
  <si>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</si>
  <si>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</si>
  <si>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</si>
  <si>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</si>
  <si>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</si>
  <si>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</si>
  <si>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</si>
  <si>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</si>
  <si>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</si>
  <si>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</si>
  <si>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</si>
  <si>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</si>
  <si>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</si>
  <si>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</si>
  <si>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</si>
  <si>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</si>
  <si>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</si>
  <si>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</si>
  <si>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</si>
  <si>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</si>
  <si>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</si>
  <si>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</si>
  <si>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</si>
  <si>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</si>
  <si>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</si>
  <si>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</si>
  <si>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</si>
  <si>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</si>
  <si>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</si>
  <si>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</si>
  <si>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</si>
  <si>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</si>
  <si>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</si>
  <si>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</si>
  <si>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</si>
  <si>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</si>
  <si>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</si>
  <si>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</si>
  <si>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</si>
  <si>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</si>
  <si>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</si>
  <si>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</si>
  <si>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</si>
  <si>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</si>
  <si>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</si>
  <si>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</si>
  <si>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</si>
  <si>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</si>
  <si>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</si>
  <si>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</si>
  <si>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</si>
  <si>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</si>
  <si>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</si>
  <si>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</si>
  <si>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</si>
  <si>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</si>
  <si>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</si>
  <si>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</si>
  <si>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</si>
  <si>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</si>
  <si>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</si>
  <si>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</si>
  <si>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</si>
  <si>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</si>
  <si>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</si>
  <si>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</si>
  <si>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</si>
  <si>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</si>
  <si>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</si>
  <si>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</si>
  <si>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</si>
  <si>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</si>
  <si>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</si>
  <si>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</si>
  <si>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</si>
  <si>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</si>
  <si>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</si>
  <si>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</si>
  <si>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</si>
  <si>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</si>
  <si>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</si>
  <si>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</si>
  <si>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</si>
  <si>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</si>
  <si>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</si>
  <si>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</si>
  <si>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</si>
  <si>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</si>
  <si>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</si>
  <si>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</si>
  <si>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</si>
  <si>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</si>
  <si>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</si>
  <si>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</si>
  <si>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</si>
  <si>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</si>
  <si>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</si>
  <si>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</si>
  <si>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</si>
  <si>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</si>
  <si>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</si>
  <si>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</si>
  <si>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</si>
  <si>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</si>
  <si>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</si>
  <si>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</si>
  <si>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</si>
  <si>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</si>
  <si>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</si>
  <si>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</si>
  <si>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</si>
  <si>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</si>
  <si>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</si>
  <si>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</si>
  <si>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</si>
  <si>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</si>
  <si>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</si>
  <si>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</si>
  <si>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</si>
  <si>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</si>
  <si>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</si>
  <si>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</si>
  <si>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</si>
  <si>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</si>
  <si>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</si>
  <si>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</si>
  <si>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</si>
  <si>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</si>
  <si>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</si>
  <si>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</si>
  <si>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</si>
  <si>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</si>
  <si>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</si>
  <si>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</si>
  <si>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</si>
  <si>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</si>
  <si>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</si>
  <si>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</si>
  <si>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</si>
  <si>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</si>
  <si>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</si>
  <si>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</si>
  <si>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</si>
  <si>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</si>
  <si>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</si>
  <si>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</si>
  <si>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</si>
  <si>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</si>
  <si>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</si>
  <si>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</si>
  <si>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</si>
  <si>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</si>
  <si>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</si>
  <si>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</si>
  <si>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</si>
  <si>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</si>
  <si>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</si>
  <si>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</si>
  <si>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</si>
  <si>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</si>
  <si>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</si>
  <si>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</si>
  <si>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</si>
  <si>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</si>
  <si>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</si>
  <si>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</si>
  <si>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</si>
  <si>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</si>
  <si>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</si>
  <si>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</si>
  <si>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</si>
  <si>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</si>
  <si>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</si>
  <si>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</si>
  <si>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</si>
  <si>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</si>
  <si>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</si>
  <si>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</si>
  <si>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</si>
  <si>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</si>
  <si>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</si>
  <si>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</si>
  <si>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</si>
  <si>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</si>
  <si>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</si>
  <si>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</si>
  <si>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</si>
  <si>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</si>
  <si>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</si>
  <si>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</si>
  <si>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</si>
  <si>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</si>
  <si>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</si>
  <si>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</si>
  <si>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</si>
  <si>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</si>
  <si>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</si>
  <si>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</si>
  <si>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</si>
  <si>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</si>
  <si>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</si>
  <si>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</si>
  <si>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</si>
  <si>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</si>
  <si>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</si>
  <si>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</si>
  <si>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</si>
  <si>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</si>
  <si>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</si>
  <si>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</si>
  <si>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</si>
  <si>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</si>
  <si>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</si>
  <si>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</si>
  <si>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</si>
  <si>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</si>
  <si>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</si>
  <si>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</si>
  <si>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</si>
  <si>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</si>
  <si>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</si>
  <si>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</si>
  <si>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</si>
  <si>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</si>
  <si>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</si>
  <si>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</si>
  <si>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</si>
  <si>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</si>
  <si>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</si>
  <si>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</si>
  <si>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</si>
  <si>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</si>
  <si>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</si>
  <si>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</si>
  <si>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</si>
  <si>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</si>
  <si>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</si>
  <si>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</si>
  <si>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</si>
  <si>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</si>
  <si>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</si>
  <si>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</si>
  <si>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</si>
  <si>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</si>
  <si>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</si>
  <si>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</si>
  <si>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</si>
  <si>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</si>
  <si>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</si>
  <si>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</si>
  <si>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</si>
  <si>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</si>
  <si>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</si>
  <si>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</si>
  <si>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</si>
  <si>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</si>
  <si>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</si>
  <si>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</si>
  <si>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</si>
  <si>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</si>
  <si>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</si>
  <si>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</si>
  <si>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</si>
  <si>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</si>
  <si>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</si>
  <si>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</si>
  <si>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</si>
  <si>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</si>
  <si>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</si>
  <si>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</si>
  <si>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</si>
  <si>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</si>
  <si>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</si>
  <si>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</si>
  <si>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</si>
  <si>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</si>
  <si>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</si>
  <si>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</si>
  <si>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</si>
  <si>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</si>
  <si>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</si>
  <si>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</si>
  <si>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</si>
  <si>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</si>
  <si>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</si>
  <si>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</si>
  <si>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</si>
  <si>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</si>
  <si>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</si>
  <si>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</si>
  <si>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</si>
  <si>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</si>
  <si>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</si>
  <si>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</si>
  <si>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</si>
  <si>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</si>
  <si>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</si>
  <si>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</si>
  <si>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</si>
  <si>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</si>
  <si>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</si>
  <si>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</si>
  <si>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</si>
  <si>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</si>
  <si>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</si>
  <si>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</si>
  <si>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</si>
  <si>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</si>
  <si>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</si>
  <si>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</si>
  <si>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</si>
  <si>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</si>
  <si>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</si>
  <si>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</si>
  <si>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</si>
  <si>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</si>
  <si>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</si>
  <si>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</si>
  <si>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</si>
  <si>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</si>
  <si>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</si>
  <si>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</si>
  <si>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</si>
  <si>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</si>
  <si>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</si>
  <si>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</si>
  <si>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</si>
  <si>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</si>
  <si>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</si>
  <si>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</si>
  <si>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</si>
  <si>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</si>
  <si>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</si>
  <si>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</si>
  <si>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</si>
  <si>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</si>
  <si>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</si>
  <si>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</si>
  <si>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</si>
  <si>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</si>
  <si>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</si>
  <si>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</si>
  <si>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</si>
  <si>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</si>
  <si>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</si>
  <si>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</si>
  <si>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</si>
  <si>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</si>
  <si>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</si>
  <si>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</si>
  <si>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</si>
  <si>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</si>
  <si>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</si>
  <si>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</si>
  <si>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</si>
  <si>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</si>
  <si>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</si>
  <si>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</si>
  <si>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</si>
  <si>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</si>
  <si>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</si>
  <si>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</si>
  <si>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</si>
  <si>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</si>
  <si>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</si>
  <si>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</si>
  <si>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</si>
  <si>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</si>
  <si>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</si>
  <si>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</si>
  <si>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</si>
  <si>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</si>
  <si>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</si>
  <si>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</si>
  <si>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</si>
  <si>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</si>
  <si>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</si>
  <si>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</si>
  <si>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</si>
  <si>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</si>
  <si>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</si>
  <si>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</si>
  <si>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</si>
  <si>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</si>
  <si>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</si>
  <si>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</si>
  <si>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</si>
  <si>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</si>
  <si>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</si>
  <si>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</si>
  <si>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</si>
  <si>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</si>
  <si>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</si>
  <si>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</si>
  <si>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</si>
  <si>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</si>
  <si>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</si>
  <si>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</si>
  <si>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</si>
  <si>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</si>
  <si>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</si>
  <si>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</si>
  <si>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</si>
  <si>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</si>
  <si>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</si>
  <si>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</si>
  <si>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</si>
  <si>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</si>
  <si>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</si>
  <si>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</si>
  <si>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</si>
  <si>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</si>
  <si>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</si>
  <si>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</si>
  <si>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</si>
  <si>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</si>
  <si>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</si>
  <si>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</si>
  <si>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</si>
  <si>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</si>
  <si>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</si>
  <si>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</si>
  <si>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</si>
  <si>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</si>
  <si>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</si>
  <si>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</si>
  <si>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</si>
  <si>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</si>
  <si>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</si>
  <si>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</si>
  <si>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</si>
  <si>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</si>
  <si>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</si>
  <si>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</si>
  <si>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</si>
  <si>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</si>
  <si>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</si>
  <si>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</si>
  <si>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</si>
  <si>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</si>
  <si>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</si>
  <si>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</si>
  <si>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</si>
  <si>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</si>
  <si>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</si>
  <si>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</si>
  <si>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</si>
  <si>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</si>
  <si>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</si>
  <si>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</si>
  <si>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</si>
  <si>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</si>
  <si>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</si>
  <si>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</si>
  <si>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</si>
  <si>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</si>
  <si>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</si>
  <si>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</si>
  <si>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</si>
  <si>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</si>
  <si>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</si>
  <si>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</si>
  <si>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</si>
  <si>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</si>
  <si>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</si>
  <si>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</si>
  <si>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</si>
  <si>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</si>
  <si>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</si>
  <si>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</si>
  <si>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</si>
  <si>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</si>
  <si>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</si>
  <si>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</si>
  <si>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</si>
  <si>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</si>
  <si>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</si>
  <si>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</si>
  <si>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</si>
  <si>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</si>
  <si>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</si>
  <si>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</si>
  <si>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</si>
  <si>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</si>
  <si>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</si>
  <si>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</si>
  <si>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</si>
  <si>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</si>
  <si>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</si>
  <si>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</si>
  <si>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</si>
  <si>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</si>
  <si>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</si>
  <si>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</si>
  <si>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</si>
  <si>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</si>
  <si>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</si>
  <si>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</si>
  <si>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</si>
  <si>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</si>
  <si>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</si>
  <si>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</si>
  <si>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</si>
  <si>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</si>
  <si>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</si>
  <si>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</si>
  <si>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</si>
  <si>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</si>
  <si>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</si>
  <si>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</si>
  <si>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</si>
  <si>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</si>
  <si>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</si>
  <si>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</si>
  <si>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</si>
  <si>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</si>
  <si>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</si>
  <si>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</si>
  <si>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</si>
  <si>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</si>
  <si>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</si>
  <si>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</si>
  <si>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</si>
  <si>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</si>
  <si>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</si>
  <si>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</si>
  <si>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</si>
  <si>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</si>
  <si>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</si>
  <si>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</si>
  <si>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</si>
  <si>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</si>
  <si>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</si>
  <si>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</si>
  <si>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</si>
  <si>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</si>
  <si>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</si>
  <si>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</si>
  <si>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</si>
  <si>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</si>
  <si>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</si>
  <si>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</si>
  <si>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</si>
  <si>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</si>
  <si>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</si>
  <si>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</si>
  <si>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</si>
  <si>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</si>
  <si>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</si>
  <si>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</si>
  <si>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</si>
  <si>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</si>
  <si>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</si>
  <si>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</si>
  <si>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</si>
  <si>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</si>
  <si>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</si>
  <si>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</si>
  <si>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</si>
  <si>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</si>
  <si>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</si>
  <si>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</si>
  <si>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</si>
  <si>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</si>
  <si>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</si>
  <si>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</si>
  <si>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</si>
  <si>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</si>
  <si>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</si>
  <si>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</si>
  <si>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</si>
  <si>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</si>
  <si>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</si>
  <si>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</si>
  <si>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</si>
  <si>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</si>
  <si>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</si>
  <si>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</si>
  <si>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</si>
  <si>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</si>
  <si>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</si>
  <si>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</si>
  <si>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</si>
  <si>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</si>
  <si>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</si>
  <si>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</si>
  <si>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</si>
  <si>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</si>
  <si>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</si>
  <si>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</si>
  <si>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</si>
  <si>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</si>
  <si>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</si>
  <si>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</si>
  <si>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</si>
  <si>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</si>
  <si>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</si>
  <si>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</si>
  <si>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</si>
  <si>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</si>
  <si>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</si>
  <si>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</si>
  <si>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</si>
  <si>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</si>
  <si>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</si>
  <si>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</si>
  <si>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</si>
  <si>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</si>
  <si>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</si>
  <si>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</si>
  <si>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</si>
  <si>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</si>
  <si>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</si>
  <si>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</si>
  <si>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</si>
  <si>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</si>
  <si>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</si>
  <si>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</si>
  <si>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</si>
  <si>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</si>
  <si>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</si>
  <si>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</si>
  <si>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</si>
  <si>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</si>
  <si>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</si>
  <si>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</si>
  <si>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</si>
  <si>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</si>
  <si>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</si>
  <si>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</si>
  <si>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</si>
  <si>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</si>
  <si>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</si>
  <si>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</si>
  <si>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</si>
  <si>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</si>
  <si>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</si>
  <si>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</si>
  <si>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</si>
  <si>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</si>
  <si>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</si>
  <si>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</si>
  <si>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</si>
  <si>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</si>
  <si>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</si>
  <si>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</si>
  <si>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</si>
  <si>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</si>
  <si>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</si>
  <si>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</si>
  <si>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</si>
  <si>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</si>
  <si>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</si>
  <si>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</si>
  <si>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</si>
  <si>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</si>
  <si>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</si>
  <si>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</si>
  <si>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</si>
  <si>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</si>
  <si>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</si>
  <si>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</si>
  <si>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</si>
  <si>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</si>
  <si>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</si>
  <si>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</si>
  <si>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</si>
  <si>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</si>
  <si>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</si>
  <si>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</si>
  <si>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</si>
  <si>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</si>
  <si>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</si>
  <si>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</si>
  <si>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</si>
  <si>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</si>
  <si>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</si>
  <si>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</si>
  <si>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</si>
  <si>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</si>
  <si>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</si>
  <si>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</si>
  <si>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</si>
  <si>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</si>
  <si>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</si>
  <si>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</si>
  <si>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</si>
  <si>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</si>
  <si>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</si>
  <si>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</si>
  <si>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</si>
  <si>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</si>
  <si>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</si>
  <si>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</si>
  <si>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</si>
  <si>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</si>
  <si>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</si>
  <si>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</si>
  <si>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</si>
  <si>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</si>
  <si>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</si>
  <si>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</si>
  <si>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</si>
  <si>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</si>
  <si>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</si>
  <si>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</si>
  <si>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</si>
  <si>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</si>
  <si>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</si>
  <si>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</si>
  <si>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</si>
  <si>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</si>
  <si>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</si>
  <si>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</si>
  <si>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</si>
  <si>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</si>
  <si>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</si>
  <si>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</si>
  <si>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</si>
  <si>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</si>
  <si>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</si>
  <si>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</si>
  <si>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</si>
  <si>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</si>
  <si>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</si>
  <si>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</si>
  <si>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</si>
  <si>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</si>
  <si>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</si>
  <si>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</si>
  <si>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</si>
  <si>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</si>
  <si>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</si>
  <si>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</si>
  <si>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</si>
  <si>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</si>
  <si>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</si>
  <si>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</si>
  <si>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</si>
  <si>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</si>
  <si>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</si>
  <si>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</si>
  <si>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</si>
  <si>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</si>
  <si>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</si>
  <si>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</si>
  <si>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</si>
  <si>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</si>
  <si>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</si>
  <si>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</si>
  <si>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</si>
  <si>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</si>
  <si>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</si>
  <si>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</si>
  <si>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</si>
  <si>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</si>
  <si>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</si>
  <si>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</si>
  <si>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</si>
  <si>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</si>
  <si>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</si>
  <si>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</si>
  <si>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</si>
  <si>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</si>
  <si>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</si>
  <si>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</si>
  <si>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</si>
  <si>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</si>
  <si>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</si>
  <si>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</si>
  <si>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</si>
  <si>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</si>
  <si>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</si>
  <si>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</si>
  <si>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</si>
  <si>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</si>
  <si>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</si>
  <si>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</si>
  <si>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</si>
  <si>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</si>
  <si>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</si>
  <si>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</si>
  <si>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</si>
  <si>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</si>
  <si>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</si>
  <si>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</si>
  <si>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</si>
  <si>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</si>
  <si>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</si>
  <si>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</si>
  <si>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</si>
  <si>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</si>
  <si>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</si>
  <si>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</si>
  <si>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</si>
  <si>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</si>
  <si>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</si>
  <si>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</si>
  <si>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</si>
  <si>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</si>
  <si>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</si>
  <si>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</si>
  <si>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</si>
  <si>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</si>
  <si>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</si>
  <si>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</si>
  <si>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</si>
  <si>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</si>
  <si>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</si>
  <si>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</si>
  <si>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</si>
  <si>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</si>
  <si>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</si>
  <si>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</si>
  <si>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</si>
  <si>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</si>
  <si>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</si>
  <si>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</si>
  <si>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</si>
  <si>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</si>
  <si>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</si>
  <si>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</si>
  <si>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</si>
  <si>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</si>
  <si>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</si>
  <si>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</si>
  <si>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</si>
  <si>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</si>
  <si>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</si>
  <si>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</si>
  <si>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</si>
  <si>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</si>
  <si>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</si>
  <si>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</si>
  <si>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</si>
  <si>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</si>
  <si>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</si>
  <si>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</si>
  <si>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</si>
  <si>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</si>
  <si>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</si>
  <si>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</si>
  <si>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</si>
  <si>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</si>
  <si>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</si>
  <si>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</si>
  <si>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</si>
  <si>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</si>
  <si>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</si>
  <si>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</si>
  <si>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</si>
  <si>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</si>
  <si>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</si>
  <si>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</si>
  <si>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</si>
  <si>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</si>
  <si>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</si>
  <si>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</si>
  <si>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</si>
  <si>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</si>
  <si>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</si>
  <si>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</si>
  <si>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</si>
  <si>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</si>
  <si>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</si>
  <si>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</si>
  <si>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</si>
  <si>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</si>
  <si>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</si>
  <si>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</si>
  <si>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</si>
  <si>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</si>
  <si>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</si>
  <si>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</si>
  <si>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</si>
  <si>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</si>
  <si>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</si>
  <si>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</si>
  <si>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</si>
  <si>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</si>
  <si>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</si>
  <si>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</si>
  <si>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</si>
  <si>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</si>
  <si>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</si>
  <si>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</si>
  <si>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</si>
  <si>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</si>
  <si>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</si>
  <si>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</si>
  <si>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</si>
  <si>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</si>
  <si>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</si>
  <si>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</si>
  <si>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</si>
  <si>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</si>
  <si>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</si>
  <si>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</si>
  <si>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</si>
  <si>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</si>
  <si>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</si>
  <si>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</si>
  <si>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</si>
  <si>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</si>
  <si>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</si>
  <si>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</si>
  <si>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</si>
  <si>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</si>
  <si>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</si>
  <si>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</si>
  <si>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</si>
  <si>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</si>
  <si>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</si>
  <si>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</si>
  <si>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</si>
  <si>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</si>
  <si>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</si>
  <si>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</si>
  <si>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</si>
  <si>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</si>
  <si>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</si>
  <si>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</si>
  <si>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</si>
  <si>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</si>
  <si>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</si>
  <si>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</si>
  <si>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</si>
  <si>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</si>
  <si>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</si>
  <si>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</si>
  <si>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</si>
  <si>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</si>
  <si>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</si>
  <si>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</si>
  <si>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</si>
  <si>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</si>
  <si>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</si>
  <si>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</si>
  <si>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</si>
  <si>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</si>
  <si>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</si>
  <si>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</si>
  <si>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</si>
  <si>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</si>
  <si>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</si>
  <si>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</si>
  <si>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</si>
  <si>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</si>
  <si>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</si>
  <si>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</si>
  <si>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</si>
  <si>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</si>
  <si>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</si>
  <si>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</si>
  <si>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</si>
  <si>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</si>
  <si>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</si>
  <si>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</si>
  <si>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</si>
  <si>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</si>
  <si>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</si>
  <si>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</si>
  <si>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</si>
  <si>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</si>
  <si>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</si>
  <si>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</si>
  <si>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</si>
  <si>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</si>
  <si>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</si>
  <si>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</si>
  <si>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</si>
  <si>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</si>
  <si>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</si>
  <si>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</si>
  <si>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</si>
  <si>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</si>
  <si>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</si>
  <si>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</si>
  <si>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</si>
  <si>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</si>
  <si>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</si>
  <si>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</si>
  <si>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</si>
  <si>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</si>
  <si>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</si>
  <si>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</si>
  <si>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</si>
  <si>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</si>
  <si>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</si>
  <si>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</si>
  <si>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</si>
  <si>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</si>
  <si>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</si>
  <si>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</si>
  <si>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</si>
  <si>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</si>
  <si>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</si>
  <si>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</si>
  <si>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</si>
  <si>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</si>
  <si>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</si>
  <si>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</si>
  <si>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</si>
  <si>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</si>
  <si>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</si>
  <si>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</si>
  <si>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</si>
  <si>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</si>
  <si>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</si>
  <si>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</si>
  <si>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</si>
  <si>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</si>
  <si>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</si>
  <si>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</si>
  <si>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</si>
  <si>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</si>
  <si>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</si>
  <si>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</si>
  <si>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</si>
  <si>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</si>
  <si>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</si>
  <si>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</si>
  <si>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</si>
  <si>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</si>
  <si>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</si>
  <si>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</si>
  <si>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</si>
  <si>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</si>
  <si>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</si>
  <si>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</si>
  <si>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</si>
  <si>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</si>
  <si>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</si>
  <si>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</si>
  <si>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</si>
  <si>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</si>
  <si>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</si>
  <si>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</si>
  <si>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</si>
  <si>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</si>
  <si>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</si>
  <si>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</si>
  <si>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</si>
  <si>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</si>
  <si>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</si>
  <si>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</si>
  <si>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</si>
  <si>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</si>
  <si>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</si>
  <si>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</si>
  <si>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</si>
  <si>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</si>
  <si>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</si>
  <si>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</si>
  <si>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</si>
  <si>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</si>
  <si>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</si>
  <si>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</si>
  <si>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</si>
  <si>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</si>
  <si>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</si>
  <si>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</si>
  <si>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</si>
  <si>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</si>
  <si>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</si>
  <si>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</si>
  <si>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</si>
  <si>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</si>
  <si>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</si>
  <si>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</si>
  <si>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</si>
  <si>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</si>
  <si>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</si>
  <si>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</si>
  <si>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</si>
  <si>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</si>
  <si>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</si>
  <si>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</si>
  <si>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</si>
  <si>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</si>
  <si>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</si>
  <si>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</si>
  <si>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</si>
  <si>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</si>
  <si>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</si>
  <si>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</si>
  <si>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</si>
  <si>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</si>
  <si>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</si>
  <si>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</si>
  <si>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</si>
  <si>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</si>
  <si>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</si>
  <si>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</si>
  <si>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</si>
  <si>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</si>
  <si>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</si>
  <si>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</si>
  <si>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</si>
  <si>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</si>
  <si>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</si>
  <si>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</si>
  <si>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</si>
  <si>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</si>
  <si>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</si>
  <si>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</si>
  <si>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</si>
  <si>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</si>
  <si>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</si>
  <si>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</si>
  <si>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</si>
  <si>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</si>
  <si>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</si>
  <si>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</si>
  <si>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</si>
  <si>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</si>
  <si>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</si>
  <si>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</si>
  <si>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</si>
  <si>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</si>
  <si>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</si>
  <si>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</si>
  <si>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</si>
  <si>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</si>
  <si>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</si>
  <si>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</si>
  <si>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</si>
  <si>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</si>
  <si>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</si>
  <si>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</si>
  <si>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</si>
  <si>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</si>
  <si>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</si>
  <si>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</si>
  <si>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</si>
  <si>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</si>
  <si>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</si>
  <si>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</si>
  <si>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</si>
  <si>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</si>
  <si>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</si>
  <si>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</si>
  <si>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</si>
  <si>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</si>
  <si>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</si>
  <si>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</si>
  <si>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</si>
  <si>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</si>
  <si>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</si>
  <si>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</si>
  <si>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</si>
  <si>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</si>
  <si>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</si>
  <si>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</si>
  <si>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</si>
  <si>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</si>
  <si>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</si>
  <si>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</si>
  <si>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</si>
  <si>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</si>
  <si>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</si>
  <si>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</si>
  <si>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</si>
  <si>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</si>
  <si>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</si>
  <si>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</si>
  <si>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</si>
  <si>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</si>
  <si>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</si>
  <si>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</si>
  <si>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</si>
  <si>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</si>
  <si>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</si>
  <si>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</si>
  <si>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</si>
  <si>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</si>
  <si>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</si>
  <si>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</si>
  <si>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</si>
  <si>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</si>
  <si>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</si>
  <si>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</si>
  <si>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</si>
  <si>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</si>
  <si>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</si>
  <si>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</si>
  <si>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</si>
  <si>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</si>
  <si>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</si>
  <si>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</si>
  <si>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</si>
  <si>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</si>
  <si>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</si>
  <si>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</si>
  <si>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</si>
  <si>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</si>
  <si>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</si>
  <si>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</si>
  <si>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</si>
  <si>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</si>
  <si>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</si>
  <si>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</si>
  <si>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</si>
  <si>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</si>
  <si>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</si>
  <si>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</si>
  <si>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</si>
  <si>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</si>
  <si>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</si>
  <si>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</si>
  <si>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</si>
  <si>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</si>
  <si>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</si>
  <si>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</si>
  <si>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</si>
  <si>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</si>
  <si>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</si>
  <si>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</si>
  <si>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</si>
  <si>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</si>
  <si>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</si>
  <si>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</si>
  <si>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</si>
  <si>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</si>
  <si>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</si>
  <si>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</si>
  <si>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</si>
  <si>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</si>
  <si>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</si>
  <si>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</si>
  <si>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</si>
  <si>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</si>
  <si>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</si>
  <si>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</si>
  <si>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</si>
  <si>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</si>
  <si>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</si>
  <si>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</si>
  <si>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</si>
  <si>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</si>
  <si>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</si>
  <si>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</si>
  <si>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</si>
  <si>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</si>
  <si>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</si>
  <si>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</si>
  <si>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</si>
  <si>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</si>
  <si>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</si>
  <si>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</si>
  <si>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</si>
  <si>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</si>
  <si>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</si>
  <si>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</si>
  <si>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</si>
  <si>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</si>
  <si>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</si>
  <si>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</si>
  <si>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</si>
  <si>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</si>
  <si>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</si>
  <si>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</si>
  <si>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</si>
  <si>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</si>
  <si>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</si>
  <si>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</si>
  <si>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</si>
  <si>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</si>
  <si>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</si>
  <si>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</si>
  <si>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</si>
  <si>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</si>
  <si>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</si>
  <si>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</si>
  <si>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</si>
  <si>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</si>
  <si>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</si>
  <si>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</si>
  <si>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</si>
  <si>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</si>
  <si>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</si>
  <si>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</si>
  <si>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</si>
  <si>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</si>
  <si>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</si>
  <si>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</si>
  <si>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</si>
  <si>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</si>
  <si>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</si>
  <si>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</si>
  <si>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</si>
  <si>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</si>
  <si>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</si>
  <si>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</si>
  <si>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</si>
  <si>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</si>
  <si>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</si>
  <si>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</si>
  <si>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</si>
  <si>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</si>
  <si>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</si>
  <si>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</si>
  <si>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</si>
  <si>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</si>
  <si>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</si>
  <si>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</si>
  <si>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</si>
  <si>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</si>
  <si>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</si>
  <si>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</si>
  <si>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</si>
  <si>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</si>
  <si>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</si>
  <si>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</si>
  <si>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</si>
  <si>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</si>
  <si>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</si>
  <si>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</si>
  <si>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</si>
  <si>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</si>
  <si>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</si>
  <si>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</si>
  <si>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</si>
  <si>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</si>
  <si>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</si>
  <si>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</si>
  <si>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</si>
  <si>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</si>
  <si>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</si>
  <si>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</si>
  <si>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</si>
  <si>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</si>
  <si>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</si>
  <si>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</si>
  <si>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</si>
  <si>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</si>
  <si>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</si>
  <si>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</si>
  <si>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</si>
  <si>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</si>
  <si>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</si>
  <si>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</si>
  <si>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</si>
  <si>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</si>
  <si>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</si>
  <si>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</si>
  <si>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</si>
  <si>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</si>
  <si>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</si>
  <si>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</si>
  <si>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</si>
  <si>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</si>
  <si>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</si>
  <si>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</si>
  <si>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</si>
  <si>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</si>
  <si>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</si>
  <si>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</si>
  <si>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</si>
  <si>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</si>
  <si>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</si>
  <si>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</si>
  <si>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</si>
  <si>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</si>
  <si>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</si>
  <si>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</si>
  <si>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</si>
  <si>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</si>
  <si>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</si>
  <si>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</si>
  <si>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</si>
  <si>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</si>
  <si>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</si>
  <si>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</si>
  <si>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</si>
  <si>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</si>
  <si>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</si>
  <si>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</si>
  <si>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</si>
  <si>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</si>
  <si>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</si>
  <si>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</si>
  <si>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</si>
  <si>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</si>
  <si>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</si>
  <si>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</si>
  <si>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</si>
  <si>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</si>
  <si>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</si>
  <si>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</si>
  <si>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</si>
  <si>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</si>
  <si>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</si>
  <si>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</si>
  <si>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</si>
  <si>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</si>
  <si>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</si>
  <si>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</si>
  <si>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</si>
  <si>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</si>
  <si>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</si>
  <si>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</si>
  <si>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</si>
  <si>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</si>
  <si>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</si>
  <si>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</si>
  <si>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</si>
  <si>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</si>
  <si>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</si>
  <si>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</si>
  <si>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</si>
  <si>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</si>
  <si>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</si>
  <si>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</si>
  <si>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</si>
  <si>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</si>
  <si>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</si>
  <si>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</si>
  <si>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</si>
  <si>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</si>
  <si>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</si>
  <si>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</si>
  <si>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</si>
  <si>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</si>
  <si>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</si>
  <si>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</si>
  <si>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</si>
  <si>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</si>
  <si>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</si>
  <si>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</si>
  <si>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</si>
  <si>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</si>
  <si>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</si>
  <si>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</si>
  <si>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</si>
  <si>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</si>
  <si>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</si>
  <si>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</si>
  <si>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</si>
  <si>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</si>
  <si>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</si>
  <si>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</si>
  <si>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</si>
  <si>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</si>
  <si>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</si>
  <si>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</si>
  <si>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</si>
  <si>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</si>
  <si>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</si>
  <si>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</si>
  <si>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</si>
  <si>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</si>
  <si>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</si>
  <si>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</si>
  <si>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</si>
  <si>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</si>
  <si>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</si>
  <si>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</si>
  <si>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</si>
  <si>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</si>
  <si>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</si>
  <si>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</si>
  <si>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</si>
  <si>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</si>
  <si>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</si>
  <si>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</si>
  <si>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</si>
  <si>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</si>
  <si>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</si>
  <si>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</si>
  <si>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</si>
  <si>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</si>
  <si>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</si>
  <si>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</si>
  <si>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</si>
  <si>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</si>
  <si>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</si>
  <si>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</si>
  <si>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</si>
  <si>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</si>
  <si>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</si>
  <si>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</si>
  <si>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</si>
  <si>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</si>
  <si>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</si>
  <si>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</si>
  <si>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</si>
  <si>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</si>
  <si>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</si>
  <si>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</si>
  <si>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</si>
  <si>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</si>
  <si>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</si>
  <si>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</si>
  <si>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</si>
  <si>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</si>
  <si>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</si>
  <si>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</si>
  <si>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</si>
  <si>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</si>
  <si>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</si>
  <si>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</si>
  <si>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</si>
  <si>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</si>
  <si>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</si>
  <si>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</si>
  <si>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</si>
  <si>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</si>
  <si>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</si>
  <si>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</si>
  <si>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</si>
  <si>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</si>
  <si>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</si>
  <si>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</si>
  <si>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</si>
  <si>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</si>
  <si>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</si>
  <si>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</si>
  <si>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</si>
  <si>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</si>
  <si>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</si>
  <si>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</si>
  <si>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</si>
  <si>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</si>
  <si>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</si>
  <si>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</si>
  <si>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</si>
  <si>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</si>
  <si>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</si>
  <si>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</si>
  <si>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</si>
  <si>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</si>
  <si>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</si>
  <si>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</si>
  <si>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</si>
  <si>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</si>
  <si>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</si>
  <si>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</si>
  <si>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</si>
  <si>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</si>
  <si>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</si>
  <si>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</si>
  <si>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</si>
  <si>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</si>
  <si>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</si>
  <si>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</si>
  <si>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</si>
  <si>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</si>
  <si>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</si>
  <si>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</si>
  <si>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</si>
  <si>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</si>
  <si>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</si>
  <si>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</si>
  <si>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</si>
  <si>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</si>
  <si>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</si>
  <si>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</si>
  <si>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</si>
  <si>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</si>
  <si>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</si>
  <si>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</si>
  <si>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</si>
  <si>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</si>
  <si>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</si>
  <si>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</si>
  <si>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</si>
  <si>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</si>
  <si>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</si>
  <si>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</si>
  <si>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</si>
  <si>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</si>
  <si>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</si>
  <si>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</si>
  <si>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</si>
  <si>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</si>
  <si>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</si>
  <si>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</si>
  <si>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</si>
  <si>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</si>
  <si>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</si>
  <si>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</si>
  <si>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</si>
  <si>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</si>
  <si>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</si>
  <si>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</si>
  <si>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</si>
  <si>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</si>
  <si>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</si>
  <si>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</si>
  <si>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</si>
  <si>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</si>
  <si>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</si>
  <si>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</si>
  <si>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</si>
  <si>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</si>
  <si>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</si>
  <si>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</si>
  <si>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</si>
  <si>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</si>
  <si>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</si>
  <si>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</si>
  <si>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</si>
  <si>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</si>
  <si>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</si>
  <si>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</si>
  <si>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</si>
  <si>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</si>
  <si>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</si>
  <si>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</si>
  <si>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</si>
  <si>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</si>
  <si>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</si>
  <si>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</si>
  <si>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</si>
  <si>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</si>
  <si>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</si>
  <si>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</si>
  <si>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</si>
  <si>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</si>
  <si>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</si>
  <si>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</si>
  <si>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</si>
  <si>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</si>
  <si>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</si>
  <si>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</si>
  <si>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</si>
  <si>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</si>
  <si>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</si>
  <si>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</si>
  <si>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</si>
  <si>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</si>
  <si>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</si>
  <si>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</si>
  <si>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</si>
  <si>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</si>
  <si>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</si>
  <si>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</si>
  <si>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</si>
  <si>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</si>
  <si>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</si>
  <si>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</si>
  <si>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</si>
  <si>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</si>
  <si>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</si>
  <si>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</si>
  <si>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</si>
  <si>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</si>
  <si>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</si>
  <si>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</si>
  <si>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</si>
  <si>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</si>
  <si>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</si>
  <si>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</si>
  <si>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</si>
  <si>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</si>
  <si>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</si>
  <si>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</si>
  <si>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</si>
  <si>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</si>
  <si>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</si>
  <si>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</si>
  <si>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</si>
  <si>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</si>
  <si>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</si>
  <si>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</si>
  <si>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</si>
  <si>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</si>
  <si>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</si>
  <si>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</si>
  <si>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</si>
  <si>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</si>
  <si>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</si>
  <si>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</si>
  <si>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</si>
  <si>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</si>
  <si>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</si>
  <si>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</si>
  <si>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</si>
  <si>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</si>
  <si>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</si>
  <si>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</si>
  <si>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</si>
  <si>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</si>
  <si>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</si>
  <si>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</si>
  <si>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</si>
  <si>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</si>
  <si>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</si>
  <si>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</si>
  <si>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</si>
  <si>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</si>
  <si>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</si>
  <si>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</si>
  <si>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</si>
  <si>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</si>
  <si>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</si>
  <si>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</si>
  <si>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</si>
  <si>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</si>
  <si>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</si>
  <si>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</si>
  <si>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</si>
  <si>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</si>
  <si>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</si>
  <si>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</si>
  <si>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</si>
  <si>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</si>
  <si>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</si>
  <si>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</si>
  <si>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</si>
  <si>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</si>
  <si>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</si>
  <si>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</si>
  <si>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</si>
  <si>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</si>
  <si>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</si>
  <si>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</si>
  <si>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</si>
  <si>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</si>
  <si>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</si>
  <si>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</si>
  <si>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</si>
  <si>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</si>
  <si>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</si>
  <si>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</si>
  <si>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</si>
  <si>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</si>
  <si>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</si>
  <si>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</si>
  <si>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</si>
  <si>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</si>
  <si>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</si>
  <si>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</si>
  <si>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</si>
  <si>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</si>
  <si>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</si>
  <si>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</si>
  <si>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</si>
  <si>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</si>
  <si>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</si>
  <si>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</si>
  <si>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</si>
  <si>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</si>
  <si>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</si>
  <si>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</si>
  <si>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</si>
  <si>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</si>
  <si>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</si>
  <si>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</si>
  <si>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</si>
  <si>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</si>
  <si>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</si>
  <si>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</si>
  <si>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</si>
  <si>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</si>
  <si>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</si>
  <si>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</si>
  <si>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</si>
  <si>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</si>
  <si>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</si>
  <si>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</si>
  <si>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</si>
  <si>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</si>
  <si>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</si>
  <si>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</si>
  <si>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</si>
  <si>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</si>
  <si>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</si>
  <si>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</si>
  <si>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</si>
  <si>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</si>
  <si>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</si>
  <si>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</si>
  <si>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</si>
  <si>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</si>
  <si>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</si>
  <si>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</si>
  <si>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</si>
  <si>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</si>
  <si>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</si>
  <si>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</si>
  <si>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</si>
  <si>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</si>
  <si>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</si>
  <si>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</si>
  <si>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</si>
  <si>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</si>
  <si>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</si>
  <si>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</si>
  <si>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</si>
  <si>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</si>
  <si>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</si>
  <si>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</si>
  <si>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</si>
  <si>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</si>
  <si>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</si>
  <si>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</si>
  <si>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</si>
  <si>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</si>
  <si>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</si>
  <si>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</si>
  <si>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</si>
  <si>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</si>
  <si>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</si>
  <si>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</si>
  <si>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</si>
  <si>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</si>
  <si>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</si>
  <si>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</si>
  <si>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</si>
  <si>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</si>
  <si>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</si>
  <si>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</si>
  <si>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</si>
  <si>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</si>
  <si>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</si>
  <si>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</si>
  <si>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</si>
  <si>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</si>
  <si>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</si>
  <si>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</si>
  <si>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</si>
  <si>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</si>
  <si>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</si>
  <si>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</si>
  <si>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</si>
  <si>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</si>
  <si>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</si>
  <si>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</si>
  <si>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</si>
  <si>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</si>
  <si>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</si>
  <si>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</si>
  <si>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</si>
  <si>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</si>
  <si>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</si>
  <si>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</si>
  <si>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</si>
  <si>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</si>
  <si>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</si>
  <si>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</si>
  <si>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</si>
  <si>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</si>
  <si>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</si>
  <si>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</si>
  <si>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</si>
  <si>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</si>
  <si>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</si>
  <si>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</si>
  <si>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</si>
  <si>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</si>
  <si>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</si>
  <si>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</si>
  <si>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</si>
  <si>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</si>
  <si>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</si>
  <si>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</si>
  <si>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</si>
  <si>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</si>
  <si>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</si>
  <si>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</si>
  <si>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</si>
  <si>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</si>
  <si>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</si>
  <si>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</si>
  <si>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</si>
  <si>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</si>
  <si>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</si>
  <si>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</si>
  <si>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</si>
  <si>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</si>
  <si>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</si>
  <si>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</si>
  <si>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</si>
  <si>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</si>
  <si>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</si>
  <si>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</si>
  <si>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</si>
  <si>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</si>
  <si>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</si>
  <si>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</si>
  <si>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</si>
  <si>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</si>
  <si>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</si>
  <si>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</si>
  <si>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</si>
  <si>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</si>
  <si>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</si>
  <si>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</si>
  <si>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</si>
  <si>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</si>
  <si>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</si>
  <si>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</si>
  <si>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</si>
  <si>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</si>
  <si>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</si>
  <si>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</si>
  <si>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</si>
  <si>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</si>
  <si>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</si>
  <si>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</si>
  <si>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</si>
  <si>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</si>
  <si>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</si>
  <si>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</si>
  <si>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</si>
  <si>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</si>
  <si>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</si>
  <si>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</si>
  <si>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</si>
  <si>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</si>
  <si>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</si>
  <si>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</si>
  <si>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</si>
  <si>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</si>
  <si>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</si>
  <si>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</si>
  <si>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</si>
  <si>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</si>
  <si>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</si>
  <si>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</si>
  <si>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</si>
  <si>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</si>
  <si>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</si>
  <si>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</si>
  <si>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</si>
  <si>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</si>
  <si>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</si>
  <si>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</si>
  <si>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</si>
  <si>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</si>
  <si>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</si>
  <si>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</si>
  <si>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</si>
  <si>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</si>
  <si>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</si>
  <si>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</si>
  <si>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</si>
  <si>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</si>
  <si>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</si>
  <si>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</si>
  <si>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</si>
  <si>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</si>
  <si>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</si>
  <si>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</si>
  <si>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</si>
  <si>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</si>
  <si>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</si>
  <si>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</si>
  <si>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</si>
  <si>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</si>
  <si>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</si>
  <si>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</si>
  <si>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</si>
  <si>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</si>
  <si>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</si>
  <si>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</si>
  <si>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</si>
  <si>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</si>
  <si>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</si>
  <si>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</si>
  <si>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</si>
  <si>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</si>
  <si>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</si>
  <si>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</si>
  <si>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</si>
  <si>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</si>
  <si>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</si>
  <si>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</si>
  <si>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</si>
  <si>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</si>
  <si>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</si>
  <si>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</si>
  <si>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</si>
  <si>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</si>
  <si>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</si>
  <si>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</si>
  <si>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</si>
  <si>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</si>
  <si>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</si>
  <si>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</si>
  <si>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</si>
  <si>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</si>
  <si>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</si>
  <si>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</si>
  <si>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</si>
  <si>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</si>
  <si>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</si>
  <si>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</si>
  <si>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</si>
  <si>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</si>
  <si>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</si>
  <si>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</si>
  <si>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</si>
  <si>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</si>
  <si>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</si>
  <si>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</si>
  <si>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</si>
  <si>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</si>
  <si>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</si>
  <si>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</si>
  <si>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</si>
  <si>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</si>
  <si>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</si>
  <si>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</si>
  <si>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</si>
  <si>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</si>
  <si>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</si>
  <si>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</si>
  <si>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</si>
  <si>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</si>
  <si>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</si>
  <si>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</si>
  <si>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</si>
  <si>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</si>
  <si>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</si>
  <si>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</si>
  <si>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</si>
  <si>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</si>
  <si>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</si>
  <si>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</si>
  <si>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</si>
  <si>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</si>
  <si>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</si>
  <si>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</si>
  <si>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</si>
  <si>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</si>
  <si>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</si>
  <si>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</si>
  <si>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</si>
  <si>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</si>
  <si>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</si>
  <si>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</si>
  <si>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</si>
  <si>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</si>
  <si>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</si>
  <si>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</si>
  <si>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</si>
  <si>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</si>
  <si>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</si>
  <si>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</si>
  <si>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</si>
  <si>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</si>
  <si>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</si>
  <si>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</si>
  <si>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</si>
  <si>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</si>
  <si>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</si>
  <si>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</si>
  <si>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</si>
  <si>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</si>
  <si>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</si>
  <si>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</si>
  <si>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</si>
  <si>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</si>
  <si>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</si>
  <si>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</si>
  <si>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</si>
  <si>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</si>
  <si>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</si>
  <si>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</si>
  <si>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</si>
  <si>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</si>
  <si>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</si>
  <si>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</si>
  <si>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</si>
  <si>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</si>
  <si>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</si>
  <si>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</si>
  <si>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</si>
  <si>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</si>
  <si>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</si>
  <si>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</si>
  <si>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</si>
  <si>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</si>
  <si>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</si>
  <si>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</si>
  <si>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</si>
  <si>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</si>
  <si>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</si>
  <si>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</si>
  <si>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</si>
  <si>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</si>
  <si>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</si>
  <si>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</si>
  <si>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</si>
  <si>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</si>
  <si>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</si>
  <si>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</si>
  <si>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</si>
  <si>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</si>
  <si>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</si>
  <si>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</si>
  <si>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</si>
  <si>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</si>
  <si>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</si>
  <si>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</si>
  <si>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</si>
  <si>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</si>
  <si>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</si>
  <si>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</si>
  <si>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</si>
  <si>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</si>
  <si>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</si>
  <si>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</si>
  <si>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</si>
  <si>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</si>
  <si>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</si>
  <si>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</si>
  <si>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</si>
  <si>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</si>
  <si>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</si>
  <si>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</si>
  <si>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</si>
  <si>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</si>
  <si>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</si>
  <si>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</si>
  <si>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</si>
  <si>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</si>
  <si>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</si>
  <si>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</si>
  <si>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</si>
  <si>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</si>
  <si>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</si>
  <si>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</si>
  <si>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</si>
  <si>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</si>
  <si>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</si>
  <si>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</si>
  <si>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</si>
  <si>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</si>
  <si>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</si>
  <si>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</si>
  <si>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</si>
  <si>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</si>
  <si>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</si>
  <si>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</si>
  <si>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</si>
  <si>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</si>
  <si>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</si>
  <si>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</si>
  <si>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</si>
  <si>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</si>
  <si>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</si>
  <si>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</si>
  <si>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</si>
  <si>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</si>
  <si>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</si>
  <si>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</si>
  <si>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</si>
  <si>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</si>
  <si>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</si>
  <si>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</si>
  <si>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</si>
  <si>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</si>
  <si>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</si>
  <si>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</si>
  <si>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</si>
  <si>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</si>
  <si>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</si>
  <si>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</si>
  <si>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</si>
  <si>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</si>
  <si>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</si>
  <si>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</si>
  <si>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</si>
  <si>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</si>
  <si>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</si>
  <si>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</si>
  <si>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</si>
  <si>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</si>
  <si>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</si>
  <si>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</si>
  <si>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</si>
  <si>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</si>
  <si>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</si>
  <si>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</si>
  <si>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</si>
  <si>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</si>
  <si>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</si>
  <si>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</si>
  <si>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</si>
  <si>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</si>
  <si>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</si>
  <si>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</si>
  <si>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</si>
  <si>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</si>
  <si>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</si>
  <si>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</si>
  <si>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</si>
  <si>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</si>
  <si>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</si>
  <si>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</si>
  <si>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</si>
  <si>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</si>
  <si>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</si>
  <si>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</si>
  <si>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</si>
  <si>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</si>
  <si>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</si>
  <si>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</si>
  <si>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</si>
  <si>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</si>
  <si>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</si>
  <si>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</si>
  <si>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</si>
  <si>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</si>
  <si>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</si>
  <si>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</si>
  <si>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</si>
  <si>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</si>
  <si>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</si>
  <si>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</si>
  <si>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</si>
  <si>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</si>
  <si>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</si>
  <si>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</si>
  <si>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</si>
  <si>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</si>
  <si>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</si>
  <si>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</si>
  <si>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</si>
  <si>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</si>
  <si>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</si>
  <si>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</si>
  <si>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</si>
  <si>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</si>
  <si>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</si>
  <si>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</si>
  <si>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</si>
  <si>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</si>
  <si>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</si>
  <si>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</si>
  <si>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</si>
  <si>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</si>
  <si>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</si>
  <si>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</si>
  <si>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</si>
  <si>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</si>
  <si>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</si>
  <si>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</si>
  <si>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</si>
  <si>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</si>
  <si>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</si>
  <si>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</si>
  <si>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</si>
  <si>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</si>
  <si>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</si>
  <si>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</si>
  <si>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</si>
  <si>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</si>
  <si>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</si>
  <si>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</si>
  <si>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</si>
  <si>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</si>
  <si>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</si>
  <si>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</si>
  <si>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</si>
  <si>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</si>
  <si>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</si>
  <si>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</si>
  <si>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</si>
  <si>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</si>
  <si>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</si>
  <si>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</si>
  <si>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</si>
  <si>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</si>
  <si>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</si>
  <si>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</si>
  <si>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</si>
  <si>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</si>
  <si>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</si>
  <si>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</si>
  <si>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</si>
  <si>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</si>
  <si>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</si>
  <si>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</si>
  <si>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</si>
  <si>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</si>
  <si>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</si>
  <si>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</si>
  <si>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</si>
  <si>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</si>
  <si>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</si>
  <si>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</si>
  <si>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</si>
  <si>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</si>
  <si>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</si>
  <si>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</si>
  <si>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</si>
  <si>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</si>
  <si>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</si>
  <si>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</si>
  <si>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</si>
  <si>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</si>
  <si>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</si>
  <si>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</si>
  <si>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</si>
  <si>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</si>
  <si>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</si>
  <si>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</si>
  <si>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</si>
  <si>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</si>
  <si>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</si>
  <si>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</si>
  <si>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</si>
  <si>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</si>
  <si>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</si>
  <si>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</si>
  <si>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</si>
  <si>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</si>
  <si>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</si>
  <si>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</si>
  <si>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</si>
  <si>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</si>
  <si>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</si>
  <si>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</si>
  <si>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</si>
  <si>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</si>
  <si>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</si>
  <si>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</si>
  <si>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</si>
  <si>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</si>
  <si>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</si>
  <si>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</si>
  <si>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</si>
  <si>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</si>
  <si>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</si>
  <si>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</si>
  <si>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</si>
  <si>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</si>
  <si>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</si>
  <si>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</si>
  <si>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</si>
  <si>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</si>
  <si>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</si>
  <si>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</si>
  <si>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</si>
  <si>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</si>
  <si>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</si>
  <si>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</si>
  <si>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</si>
  <si>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</si>
  <si>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</si>
  <si>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</si>
  <si>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</si>
  <si>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</si>
  <si>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</si>
  <si>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</si>
  <si>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</si>
  <si>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</si>
  <si>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</si>
  <si>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</si>
  <si>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</si>
  <si>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</si>
  <si>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</si>
  <si>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</si>
  <si>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</si>
  <si>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</si>
  <si>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</si>
  <si>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</si>
  <si>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</si>
  <si>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</si>
  <si>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</si>
  <si>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</si>
  <si>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</si>
  <si>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</si>
  <si>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</si>
  <si>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</si>
  <si>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</si>
  <si>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</si>
  <si>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</si>
  <si>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</si>
  <si>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</si>
  <si>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</si>
  <si>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</si>
  <si>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</si>
  <si>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</si>
  <si>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</si>
  <si>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</si>
  <si>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</si>
  <si>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</si>
  <si>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</si>
  <si>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</si>
  <si>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</si>
  <si>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</si>
  <si>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</si>
  <si>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</si>
  <si>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</si>
  <si>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</si>
  <si>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</si>
  <si>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</si>
  <si>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</si>
  <si>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</si>
  <si>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</si>
  <si>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</si>
  <si>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</si>
  <si>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</si>
  <si>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</si>
  <si>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</si>
  <si>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</si>
  <si>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</si>
  <si>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</si>
  <si>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</si>
  <si>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</si>
  <si>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</si>
  <si>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</si>
  <si>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</si>
  <si>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</si>
  <si>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</si>
  <si>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</si>
  <si>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</si>
  <si>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</si>
  <si>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</si>
  <si>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</si>
  <si>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</si>
  <si>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</si>
  <si>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</si>
  <si>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</si>
  <si>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</si>
  <si>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</si>
  <si>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</si>
  <si>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</si>
  <si>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</si>
  <si>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</si>
  <si>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</si>
  <si>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</si>
  <si>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</si>
  <si>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</si>
  <si>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</si>
  <si>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</si>
  <si>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</si>
  <si>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</si>
  <si>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</si>
  <si>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</si>
  <si>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</si>
  <si>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</si>
  <si>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</si>
  <si>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</si>
  <si>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</si>
  <si>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</si>
  <si>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</si>
  <si>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</si>
  <si>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</si>
  <si>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</si>
  <si>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</si>
  <si>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</si>
  <si>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</si>
  <si>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</si>
  <si>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</si>
  <si>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</si>
  <si>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</si>
  <si>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</si>
  <si>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</si>
  <si>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</si>
  <si>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</si>
  <si>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</si>
  <si>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</si>
  <si>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</si>
  <si>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</si>
  <si>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</si>
  <si>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</si>
  <si>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</si>
  <si>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</si>
  <si>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</si>
  <si>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</si>
  <si>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</si>
  <si>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</si>
  <si>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</si>
  <si>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</si>
  <si>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</si>
  <si>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</si>
  <si>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</si>
  <si>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</si>
  <si>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</si>
  <si>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</si>
  <si>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</si>
  <si>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</si>
  <si>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</si>
  <si>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</si>
  <si>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</si>
  <si>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</si>
  <si>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</si>
  <si>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</si>
  <si>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</si>
  <si>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</si>
  <si>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</si>
  <si>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</si>
  <si>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</si>
  <si>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</si>
  <si>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</si>
  <si>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</si>
  <si>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</si>
  <si>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</si>
  <si>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</si>
  <si>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</si>
  <si>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</si>
  <si>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</si>
  <si>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</si>
  <si>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</si>
  <si>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</si>
  <si>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</si>
  <si>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</si>
  <si>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</si>
  <si>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</si>
  <si>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</si>
  <si>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</si>
  <si>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</si>
  <si>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</si>
  <si>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</si>
  <si>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</si>
  <si>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</si>
  <si>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</si>
  <si>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</si>
  <si>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</si>
  <si>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</si>
  <si>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</si>
  <si>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</si>
  <si>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</si>
  <si>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</si>
  <si>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</si>
  <si>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</si>
  <si>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</si>
  <si>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</si>
  <si>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</si>
  <si>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</si>
  <si>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</si>
  <si>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</si>
  <si>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</si>
  <si>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</si>
  <si>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</si>
  <si>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</si>
  <si>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</si>
  <si>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</si>
  <si>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</si>
  <si>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</si>
  <si>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</si>
  <si>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</si>
  <si>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</si>
  <si>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</si>
  <si>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</si>
  <si>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</si>
  <si>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</si>
  <si>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</si>
  <si>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</si>
  <si>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</si>
  <si>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</si>
  <si>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</si>
  <si>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</si>
  <si>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</si>
  <si>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</si>
  <si>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</si>
  <si>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</si>
  <si>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</si>
  <si>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</si>
  <si>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</si>
  <si>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</si>
  <si>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</si>
  <si>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</si>
  <si>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</si>
  <si>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</si>
  <si>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</si>
  <si>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</si>
  <si>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</si>
  <si>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</si>
  <si>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</si>
  <si>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</si>
  <si>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</si>
  <si>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</si>
  <si>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</si>
  <si>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</si>
  <si>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</si>
  <si>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</si>
  <si>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</si>
  <si>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</si>
  <si>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</si>
  <si>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</si>
  <si>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</si>
  <si>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</si>
  <si>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</si>
  <si>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</si>
  <si>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</si>
  <si>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</si>
  <si>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</si>
  <si>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</si>
  <si>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</si>
  <si>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</si>
  <si>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</si>
  <si>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</si>
  <si>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</si>
  <si>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</si>
  <si>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</si>
  <si>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</si>
  <si>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</si>
  <si>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</si>
  <si>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</si>
  <si>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</si>
  <si>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</si>
  <si>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</si>
  <si>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</si>
  <si>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</si>
  <si>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</si>
  <si>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</si>
  <si>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</si>
  <si>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</si>
  <si>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</si>
  <si>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</si>
  <si>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</si>
  <si>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</si>
  <si>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</si>
  <si>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</si>
  <si>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</si>
  <si>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</si>
  <si>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</si>
  <si>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</si>
  <si>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</si>
  <si>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</si>
  <si>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</si>
  <si>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</si>
  <si>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</si>
  <si>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</si>
  <si>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</si>
  <si>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</si>
  <si>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</si>
  <si>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</si>
  <si>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</si>
  <si>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</si>
  <si>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</si>
  <si>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</si>
  <si>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</si>
  <si>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</si>
  <si>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</si>
  <si>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</si>
  <si>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</si>
  <si>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</si>
  <si>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</si>
  <si>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</si>
  <si>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</si>
  <si>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</si>
  <si>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</si>
  <si>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</si>
  <si>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</si>
  <si>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</si>
  <si>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</si>
  <si>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</si>
  <si>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</si>
  <si>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</si>
  <si>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</si>
  <si>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</si>
  <si>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</si>
  <si>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</si>
  <si>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</si>
  <si>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</si>
  <si>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</si>
  <si>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</si>
  <si>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</si>
  <si>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</si>
  <si>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</si>
  <si>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</si>
  <si>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</si>
  <si>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</si>
  <si>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</si>
  <si>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</si>
  <si>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</si>
  <si>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</si>
  <si>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</si>
  <si>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</si>
  <si>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</si>
  <si>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</si>
  <si>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</si>
  <si>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</si>
  <si>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</si>
  <si>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</si>
  <si>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</si>
  <si>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</si>
  <si>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</si>
  <si>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</si>
  <si>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</si>
  <si>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</si>
  <si>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</si>
  <si>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</si>
  <si>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</si>
  <si>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</si>
  <si>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</si>
  <si>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</si>
  <si>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</si>
  <si>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</si>
  <si>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</si>
  <si>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</si>
  <si>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</si>
  <si>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</si>
  <si>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</si>
  <si>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</si>
  <si>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</si>
  <si>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</si>
  <si>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</si>
  <si>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</si>
  <si>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</si>
  <si>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</si>
  <si>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</si>
  <si>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</si>
  <si>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</si>
  <si>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</si>
  <si>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</si>
  <si>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</si>
  <si>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</si>
  <si>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</si>
  <si>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</si>
  <si>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</si>
  <si>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</si>
  <si>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</si>
  <si>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</si>
  <si>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</si>
  <si>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</si>
  <si>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</si>
  <si>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</si>
  <si>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</si>
  <si>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</si>
  <si>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</si>
  <si>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</si>
  <si>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</si>
  <si>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</si>
  <si>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</si>
  <si>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</si>
  <si>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</si>
  <si>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</si>
  <si>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</si>
  <si>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</si>
  <si>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</si>
  <si>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</si>
  <si>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</si>
  <si>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</si>
  <si>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</si>
  <si>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</si>
  <si>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</si>
  <si>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</si>
  <si>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</si>
  <si>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</si>
  <si>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</si>
  <si>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</si>
  <si>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</si>
  <si>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</si>
  <si>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</si>
  <si>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</si>
  <si>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</si>
  <si>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</si>
  <si>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</si>
  <si>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</si>
  <si>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</si>
  <si>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</si>
  <si>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</si>
  <si>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</si>
  <si>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</si>
  <si>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</si>
  <si>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</si>
  <si>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</si>
  <si>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</si>
  <si>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</si>
  <si>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</si>
  <si>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</si>
  <si>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</si>
  <si>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</si>
  <si>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</si>
  <si>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</si>
  <si>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</si>
  <si>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</si>
  <si>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</si>
  <si>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</si>
  <si>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</si>
  <si>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</si>
  <si>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</si>
  <si>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</si>
  <si>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</si>
  <si>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</si>
  <si>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</si>
  <si>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</si>
  <si>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</si>
  <si>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</si>
  <si>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</si>
  <si>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</si>
  <si>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</si>
  <si>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</si>
  <si>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</si>
  <si>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</si>
  <si>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</si>
  <si>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</si>
  <si>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</si>
  <si>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</si>
  <si>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</si>
  <si>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</si>
  <si>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</si>
  <si>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</si>
  <si>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</si>
  <si>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</si>
  <si>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</si>
  <si>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</si>
  <si>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</si>
  <si>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</si>
  <si>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</si>
  <si>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</si>
  <si>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</si>
  <si>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</si>
  <si>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</si>
  <si>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</si>
  <si>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</si>
  <si>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</si>
  <si>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</si>
  <si>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</si>
  <si>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</si>
  <si>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</si>
  <si>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</si>
  <si>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</si>
  <si>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</si>
  <si>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</si>
  <si>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</si>
  <si>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</si>
  <si>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</si>
  <si>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</si>
  <si>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</si>
  <si>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</si>
  <si>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</si>
  <si>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</si>
  <si>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</si>
  <si>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</si>
  <si>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</si>
  <si>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</si>
  <si>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</si>
  <si>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</si>
  <si>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</si>
  <si>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</si>
  <si>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</si>
  <si>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</si>
  <si>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</si>
  <si>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</si>
  <si>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</si>
  <si>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</si>
  <si>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</si>
  <si>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</si>
  <si>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</si>
  <si>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</si>
  <si>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</si>
  <si>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</si>
  <si>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</si>
  <si>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</si>
  <si>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</si>
  <si>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</si>
  <si>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</si>
  <si>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</si>
  <si>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</si>
  <si>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</si>
  <si>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</si>
  <si>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</si>
  <si>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</si>
  <si>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</si>
  <si>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</si>
  <si>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</si>
  <si>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</si>
  <si>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</si>
  <si>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</si>
  <si>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</si>
  <si>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</si>
  <si>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</si>
  <si>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</si>
  <si>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</si>
  <si>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</si>
  <si>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</si>
  <si>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</si>
  <si>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</si>
  <si>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</si>
  <si>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</si>
  <si>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</si>
  <si>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</si>
  <si>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</si>
  <si>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</si>
  <si>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</si>
  <si>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</si>
  <si>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</si>
  <si>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</si>
  <si>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</si>
  <si>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</si>
  <si>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</si>
  <si>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</si>
  <si>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</si>
  <si>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</si>
  <si>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</si>
  <si>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</si>
  <si>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</si>
  <si>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</si>
  <si>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</si>
  <si>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</si>
  <si>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</si>
  <si>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</si>
  <si>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</si>
  <si>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</si>
  <si>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</si>
  <si>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</si>
  <si>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</si>
  <si>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</si>
  <si>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</si>
  <si>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</si>
  <si>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</si>
  <si>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</si>
  <si>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</si>
  <si>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</si>
  <si>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</si>
  <si>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</si>
  <si>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</si>
  <si>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</si>
  <si>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</si>
  <si>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</si>
  <si>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</si>
  <si>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</si>
  <si>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</si>
  <si>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</si>
  <si>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</si>
  <si>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</si>
  <si>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</si>
  <si>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</si>
  <si>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</si>
  <si>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</si>
  <si>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</si>
  <si>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</si>
  <si>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</si>
  <si>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</si>
  <si>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</si>
  <si>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</si>
  <si>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</si>
  <si>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</si>
  <si>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</si>
  <si>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</si>
  <si>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</si>
  <si>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</si>
  <si>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</si>
  <si>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</si>
  <si>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</si>
  <si>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</si>
  <si>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</si>
  <si>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</si>
  <si>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</si>
  <si>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</si>
  <si>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</si>
  <si>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</si>
  <si>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</si>
  <si>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</si>
  <si>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</si>
  <si>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</si>
  <si>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</si>
  <si>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</si>
  <si>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</si>
  <si>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</si>
  <si>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</si>
  <si>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</si>
  <si>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</si>
  <si>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</si>
  <si>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</si>
  <si>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</si>
  <si>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</si>
  <si>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</si>
  <si>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</si>
  <si>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</si>
  <si>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</si>
  <si>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</si>
  <si>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</si>
  <si>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</si>
  <si>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</si>
  <si>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</si>
  <si>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</si>
  <si>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</si>
  <si>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</si>
  <si>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</si>
  <si>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</si>
  <si>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</si>
  <si>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</si>
  <si>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</si>
  <si>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</si>
  <si>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</si>
  <si>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</si>
  <si>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</si>
  <si>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</si>
  <si>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</si>
  <si>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</si>
  <si>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</si>
  <si>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</si>
  <si>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</si>
  <si>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</si>
  <si>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</si>
  <si>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</si>
  <si>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</si>
  <si>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</si>
  <si>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</si>
  <si>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</si>
  <si>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</si>
  <si>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</si>
  <si>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</si>
  <si>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</si>
  <si>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</si>
  <si>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</si>
  <si>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</si>
  <si>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</si>
  <si>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</si>
  <si>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</si>
  <si>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</si>
  <si>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</si>
  <si>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</si>
  <si>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</si>
  <si>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</si>
  <si>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</si>
  <si>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</si>
  <si>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</si>
  <si>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</si>
  <si>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</si>
  <si>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</si>
  <si>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</si>
  <si>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</si>
  <si>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</si>
  <si>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</si>
  <si>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</si>
  <si>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</si>
  <si>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</si>
  <si>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</si>
  <si>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</si>
  <si>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</si>
  <si>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</si>
  <si>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</si>
  <si>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</si>
  <si>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</si>
  <si>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</si>
  <si>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</si>
  <si>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</si>
  <si>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</si>
  <si>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</si>
  <si>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</si>
  <si>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</si>
  <si>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</si>
  <si>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</si>
  <si>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</si>
  <si>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</si>
  <si>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</si>
  <si>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</si>
  <si>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</si>
  <si>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</si>
  <si>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</si>
  <si>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</si>
  <si>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</si>
  <si>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</si>
  <si>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</si>
  <si>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</si>
  <si>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</si>
  <si>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</si>
  <si>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</si>
  <si>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</si>
  <si>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</si>
  <si>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</si>
  <si>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</si>
  <si>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</si>
  <si>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</si>
  <si>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</si>
  <si>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</si>
  <si>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</si>
  <si>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</si>
  <si>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</si>
  <si>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</si>
  <si>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</si>
  <si>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</si>
  <si>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</si>
  <si>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</si>
  <si>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</si>
  <si>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</si>
  <si>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</si>
  <si>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</si>
  <si>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</si>
  <si>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</si>
  <si>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</si>
  <si>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</si>
  <si>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</si>
  <si>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</si>
  <si>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</si>
  <si>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</si>
  <si>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</si>
  <si>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</si>
  <si>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</si>
  <si>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</si>
  <si>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</si>
  <si>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</si>
  <si>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</si>
  <si>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</si>
  <si>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</si>
  <si>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</si>
  <si>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</si>
  <si>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</si>
  <si>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</si>
  <si>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</si>
  <si>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</si>
  <si>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</si>
  <si>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</si>
  <si>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</si>
  <si>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</si>
  <si>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</si>
  <si>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</si>
  <si>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</si>
  <si>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</si>
  <si>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</si>
  <si>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</si>
  <si>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</si>
  <si>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</si>
  <si>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</si>
  <si>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</si>
  <si>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</si>
  <si>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</si>
  <si>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</si>
  <si>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</si>
  <si>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</si>
  <si>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</si>
  <si>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</si>
  <si>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</si>
  <si>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</si>
  <si>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</si>
  <si>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</si>
  <si>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</si>
  <si>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</si>
  <si>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</si>
  <si>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</si>
  <si>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</si>
  <si>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</si>
  <si>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</si>
  <si>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</si>
  <si>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</si>
  <si>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</si>
  <si>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</si>
  <si>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</si>
  <si>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</si>
  <si>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</si>
  <si>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</si>
  <si>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</si>
  <si>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</si>
  <si>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</si>
  <si>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</si>
  <si>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</si>
  <si>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</si>
  <si>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</si>
  <si>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</si>
  <si>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</si>
  <si>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</si>
  <si>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</si>
  <si>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</si>
  <si>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</si>
  <si>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</si>
  <si>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</si>
  <si>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</si>
  <si>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</si>
  <si>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</si>
  <si>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</si>
  <si>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</si>
  <si>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</si>
  <si>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</si>
  <si>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</si>
  <si>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</si>
  <si>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</si>
  <si>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</si>
  <si>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</si>
  <si>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</si>
  <si>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</si>
  <si>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</si>
  <si>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</si>
  <si>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</si>
  <si>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</si>
  <si>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</si>
  <si>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</si>
  <si>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</si>
  <si>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</si>
  <si>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</si>
  <si>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</si>
  <si>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</si>
  <si>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</si>
  <si>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</si>
  <si>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</si>
  <si>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</si>
  <si>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</si>
  <si>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</si>
  <si>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</si>
  <si>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</si>
  <si>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</si>
  <si>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</si>
  <si>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</si>
  <si>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</si>
  <si>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</si>
  <si>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</si>
  <si>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</si>
  <si>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</si>
  <si>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</si>
  <si>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</si>
  <si>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</si>
  <si>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</si>
  <si>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</si>
  <si>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</si>
  <si>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</si>
  <si>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</si>
  <si>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</si>
  <si>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</si>
  <si>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</si>
  <si>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</si>
  <si>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</si>
  <si>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</si>
  <si>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</si>
  <si>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</si>
  <si>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</si>
  <si>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</si>
  <si>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</si>
  <si>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</si>
  <si>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</si>
  <si>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</si>
  <si>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</si>
  <si>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</si>
  <si>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</si>
  <si>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</si>
  <si>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</si>
  <si>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</si>
  <si>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</si>
  <si>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</si>
  <si>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</si>
  <si>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</si>
  <si>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</si>
  <si>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</si>
  <si>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</si>
  <si>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</si>
  <si>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</si>
  <si>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</si>
  <si>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</si>
  <si>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</si>
  <si>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</si>
  <si>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</si>
  <si>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</si>
  <si>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</si>
  <si>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</si>
  <si>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</si>
  <si>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</si>
  <si>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</si>
  <si>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</si>
  <si>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</si>
  <si>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</si>
  <si>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</si>
  <si>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</si>
  <si>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</si>
  <si>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</si>
  <si>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</si>
  <si>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</si>
  <si>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</si>
  <si>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</si>
  <si>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</si>
  <si>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</si>
  <si>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</si>
  <si>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</si>
  <si>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</si>
  <si>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</si>
  <si>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</si>
  <si>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</si>
  <si>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</si>
  <si>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</si>
  <si>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</si>
  <si>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</si>
  <si>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</si>
  <si>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</si>
  <si>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</si>
  <si>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</si>
  <si>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</si>
  <si>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</si>
  <si>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</si>
  <si>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</si>
  <si>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</si>
  <si>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</si>
  <si>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</si>
  <si>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</si>
  <si>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</si>
  <si>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</si>
  <si>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</si>
  <si>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</si>
  <si>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</si>
  <si>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</si>
  <si>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</si>
  <si>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</si>
  <si>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</si>
  <si>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</si>
  <si>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</si>
  <si>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</si>
  <si>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</si>
  <si>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</si>
  <si>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</si>
  <si>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</si>
  <si>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</si>
  <si>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</si>
  <si>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</si>
  <si>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</si>
  <si>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</si>
  <si>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</si>
  <si>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</si>
  <si>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</si>
  <si>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</si>
  <si>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</si>
  <si>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</si>
  <si>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</si>
  <si>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</si>
  <si>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</si>
  <si>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</si>
  <si>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</si>
  <si>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</si>
  <si>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</si>
  <si>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</si>
  <si>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</si>
  <si>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</si>
  <si>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</si>
  <si>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</si>
  <si>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</si>
  <si>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</si>
  <si>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</si>
  <si>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</si>
  <si>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</si>
  <si>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</si>
  <si>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</si>
  <si>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</si>
  <si>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</si>
  <si>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</si>
  <si>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</si>
  <si>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</si>
  <si>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</si>
  <si>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</si>
  <si>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</si>
  <si>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</si>
  <si>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</si>
  <si>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</si>
  <si>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</si>
  <si>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</si>
  <si>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</si>
  <si>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</si>
  <si>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</si>
  <si>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</si>
  <si>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</si>
  <si>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</si>
  <si>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</si>
  <si>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</si>
  <si>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</si>
  <si>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</si>
  <si>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</si>
  <si>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</si>
  <si>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</si>
  <si>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</si>
  <si>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</si>
  <si>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</si>
  <si>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</si>
  <si>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</si>
  <si>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</si>
  <si>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</si>
  <si>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</si>
  <si>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</si>
  <si>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</si>
  <si>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</si>
  <si>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</si>
  <si>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</si>
  <si>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</si>
  <si>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</si>
  <si>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</si>
  <si>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</si>
  <si>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</si>
  <si>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</si>
  <si>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</si>
  <si>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</si>
  <si>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</si>
  <si>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</si>
  <si>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</si>
  <si>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</si>
  <si>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</si>
  <si>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</si>
  <si>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</si>
  <si>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</si>
  <si>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</si>
  <si>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</si>
  <si>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</si>
  <si>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</si>
  <si>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</si>
  <si>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</si>
  <si>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</si>
  <si>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</si>
  <si>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</si>
  <si>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</si>
  <si>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</si>
  <si>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</si>
  <si>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</si>
  <si>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</si>
  <si>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</si>
  <si>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</si>
  <si>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</si>
  <si>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</si>
  <si>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</si>
  <si>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</si>
  <si>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</si>
  <si>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</si>
  <si>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</si>
  <si>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</si>
  <si>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</si>
  <si>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</si>
  <si>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</si>
  <si>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</si>
  <si>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</si>
  <si>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</si>
  <si>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</si>
  <si>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</si>
  <si>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</si>
  <si>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</si>
  <si>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</si>
  <si>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</si>
  <si>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</si>
  <si>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</si>
  <si>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</si>
  <si>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</si>
  <si>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</si>
  <si>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</si>
  <si>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</si>
  <si>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</si>
  <si>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</si>
  <si>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</si>
  <si>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</si>
  <si>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</si>
  <si>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</si>
  <si>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</si>
  <si>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</si>
  <si>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</si>
  <si>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</si>
  <si>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</si>
  <si>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</si>
  <si>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</si>
  <si>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</si>
  <si>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</si>
  <si>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</si>
  <si>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</si>
  <si>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</si>
  <si>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</si>
  <si>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</si>
  <si>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</si>
  <si>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</si>
  <si>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</si>
  <si>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</si>
  <si>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</si>
  <si>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</si>
  <si>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</si>
  <si>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</si>
  <si>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</si>
  <si>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</si>
  <si>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</si>
  <si>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</si>
  <si>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</si>
  <si>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</si>
  <si>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</si>
  <si>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</si>
  <si>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</si>
  <si>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</si>
  <si>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</si>
  <si>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</si>
  <si>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</si>
  <si>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</si>
  <si>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</si>
  <si>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</si>
  <si>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</si>
  <si>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</si>
  <si>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</si>
  <si>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</si>
  <si>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</si>
  <si>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</si>
  <si>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</si>
  <si>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</si>
  <si>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</si>
  <si>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</si>
  <si>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</si>
  <si>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</si>
  <si>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</si>
  <si>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</si>
  <si>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</si>
  <si>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</si>
  <si>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</si>
  <si>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</si>
  <si>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</si>
  <si>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</si>
  <si>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</si>
  <si>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</si>
  <si>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</si>
  <si>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</si>
  <si>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</si>
  <si>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</si>
  <si>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</si>
  <si>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</si>
  <si>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</si>
  <si>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</si>
  <si>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</si>
  <si>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</si>
  <si>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</si>
  <si>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</si>
  <si>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</si>
  <si>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</si>
  <si>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</si>
  <si>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</si>
  <si>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</si>
  <si>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</si>
  <si>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</si>
  <si>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</si>
  <si>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</si>
  <si>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</si>
  <si>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</si>
  <si>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</si>
  <si>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</si>
  <si>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</si>
  <si>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</si>
  <si>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</si>
  <si>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</si>
  <si>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</si>
  <si>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</si>
  <si>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</si>
  <si>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</si>
  <si>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</si>
  <si>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</si>
  <si>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</si>
  <si>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</si>
  <si>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</si>
  <si>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</si>
  <si>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</si>
  <si>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</si>
  <si>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</si>
  <si>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</si>
  <si>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</si>
  <si>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</si>
  <si>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</si>
  <si>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</si>
  <si>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</si>
  <si>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</si>
  <si>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</si>
  <si>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</si>
  <si>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</si>
  <si>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</si>
  <si>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</si>
  <si>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</si>
  <si>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</si>
  <si>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</si>
  <si>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</si>
  <si>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</si>
  <si>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</si>
  <si>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</si>
  <si>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</si>
  <si>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</si>
  <si>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</si>
  <si>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</si>
  <si>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</si>
  <si>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</si>
  <si>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</si>
  <si>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</si>
  <si>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</si>
  <si>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</si>
  <si>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</si>
  <si>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</si>
  <si>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</si>
  <si>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</si>
  <si>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</si>
  <si>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</si>
  <si>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</si>
  <si>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</si>
  <si>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</si>
  <si>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</si>
  <si>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</si>
  <si>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</si>
  <si>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</si>
  <si>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</si>
  <si>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</si>
  <si>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</si>
  <si>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</si>
  <si>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</si>
  <si>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</si>
  <si>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</si>
  <si>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</si>
  <si>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</si>
  <si>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</si>
  <si>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</si>
  <si>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</si>
  <si>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</si>
  <si>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</si>
  <si>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</si>
  <si>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</si>
  <si>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</si>
  <si>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</si>
  <si>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</si>
  <si>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</si>
  <si>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</si>
  <si>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</si>
  <si>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</si>
  <si>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</si>
  <si>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</si>
  <si>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</si>
  <si>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</si>
  <si>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</si>
  <si>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</si>
  <si>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</si>
  <si>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</si>
  <si>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</si>
  <si>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</si>
  <si>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</si>
  <si>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</si>
  <si>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</si>
  <si>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</si>
  <si>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</si>
  <si>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</si>
  <si>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</si>
  <si>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</si>
  <si>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</si>
  <si>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</si>
  <si>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</si>
  <si>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</si>
  <si>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</si>
  <si>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</si>
  <si>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</si>
  <si>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</si>
  <si>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</si>
  <si>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</si>
  <si>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</si>
  <si>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</si>
  <si>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</si>
  <si>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</si>
  <si>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</si>
  <si>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</si>
  <si>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</si>
  <si>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</si>
  <si>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</si>
  <si>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</si>
  <si>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</si>
  <si>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</si>
  <si>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</si>
  <si>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</si>
  <si>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</si>
  <si>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</si>
  <si>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</si>
  <si>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</si>
  <si>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</si>
  <si>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</si>
  <si>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</si>
  <si>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</si>
  <si>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</si>
  <si>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</si>
  <si>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</si>
  <si>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</si>
  <si>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</si>
  <si>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</si>
  <si>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</si>
  <si>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</si>
  <si>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</si>
  <si>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</si>
  <si>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</si>
  <si>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</si>
  <si>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</si>
  <si>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</si>
  <si>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</si>
  <si>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</si>
  <si>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</si>
  <si>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</si>
  <si>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</si>
  <si>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</si>
  <si>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</si>
  <si>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</si>
  <si>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</si>
  <si>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</si>
  <si>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</si>
  <si>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</si>
  <si>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</si>
  <si>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</si>
  <si>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</si>
  <si>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</si>
  <si>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</si>
  <si>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</si>
  <si>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</si>
  <si>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</si>
  <si>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</si>
  <si>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</si>
  <si>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</si>
  <si>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</si>
  <si>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</si>
  <si>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</si>
  <si>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</si>
  <si>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</si>
  <si>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</si>
  <si>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</si>
  <si>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</si>
  <si>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</si>
  <si>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</si>
  <si>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</si>
  <si>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</si>
  <si>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</si>
  <si>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</si>
  <si>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</si>
  <si>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</si>
  <si>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</si>
  <si>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</si>
  <si>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</si>
  <si>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</si>
  <si>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</si>
  <si>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</si>
  <si>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</si>
  <si>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</si>
  <si>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</si>
  <si>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</si>
  <si>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</si>
  <si>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</si>
  <si>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</si>
  <si>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</si>
  <si>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</si>
  <si>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</si>
  <si>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</si>
  <si>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</si>
  <si>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</si>
  <si>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</si>
  <si>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</si>
  <si>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</si>
  <si>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</si>
  <si>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</si>
  <si>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</si>
  <si>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</si>
  <si>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</si>
  <si>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</si>
  <si>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</si>
  <si>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</si>
  <si>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</si>
  <si>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</si>
  <si>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</si>
  <si>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</si>
  <si>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</si>
  <si>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</si>
  <si>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</si>
  <si>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</si>
  <si>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</si>
  <si>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</si>
  <si>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</si>
  <si>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</si>
  <si>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</si>
  <si>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</si>
  <si>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</si>
  <si>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</si>
  <si>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</si>
  <si>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</si>
  <si>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</si>
  <si>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</si>
  <si>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</si>
  <si>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</si>
  <si>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</si>
  <si>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</si>
  <si>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</si>
  <si>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</si>
  <si>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</si>
  <si>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</si>
  <si>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</si>
  <si>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</si>
  <si>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</si>
  <si>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</si>
  <si>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</si>
  <si>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</si>
  <si>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</si>
  <si>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</si>
  <si>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</si>
  <si>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</si>
  <si>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</si>
  <si>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</si>
  <si>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</si>
  <si>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</si>
  <si>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</si>
  <si>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</si>
  <si>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</si>
  <si>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</si>
  <si>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</si>
  <si>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</si>
  <si>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</si>
  <si>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</si>
  <si>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</si>
  <si>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</si>
  <si>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</si>
  <si>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</si>
  <si>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</si>
  <si>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</si>
  <si>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</si>
  <si>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</si>
  <si>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</si>
  <si>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</si>
  <si>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</si>
  <si>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</si>
  <si>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</si>
  <si>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</si>
  <si>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</si>
  <si>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</si>
  <si>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</si>
  <si>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</si>
  <si>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</si>
  <si>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</si>
  <si>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</si>
  <si>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</si>
  <si>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</si>
  <si>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</si>
  <si>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</si>
  <si>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</si>
  <si>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</si>
  <si>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</si>
  <si>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</si>
  <si>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</si>
  <si>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</si>
  <si>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</si>
  <si>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</si>
  <si>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</si>
  <si>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</si>
  <si>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</si>
  <si>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</si>
  <si>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</si>
  <si>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</si>
  <si>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</si>
  <si>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</si>
  <si>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</si>
  <si>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</si>
  <si>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</si>
  <si>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</si>
  <si>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</si>
  <si>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</si>
  <si>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</si>
  <si>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</si>
  <si>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</si>
  <si>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</si>
  <si>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</si>
  <si>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</si>
  <si>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</si>
  <si>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</si>
  <si>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</si>
  <si>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</si>
  <si>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</si>
  <si>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</si>
  <si>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</si>
  <si>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</si>
  <si>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</si>
  <si>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</si>
  <si>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</si>
  <si>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</si>
  <si>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</si>
  <si>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</si>
  <si>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</si>
  <si>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</si>
  <si>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</si>
  <si>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</si>
  <si>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</si>
  <si>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</si>
  <si>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</si>
  <si>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</si>
  <si>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</si>
  <si>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</si>
  <si>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</si>
  <si>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</si>
  <si>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</si>
  <si>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</si>
  <si>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</si>
  <si>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</si>
  <si>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</si>
  <si>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</si>
  <si>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</si>
  <si>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</si>
  <si>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</si>
  <si>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</si>
  <si>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</si>
  <si>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</si>
  <si>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</si>
  <si>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</si>
  <si>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</si>
  <si>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</si>
  <si>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</si>
  <si>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</si>
  <si>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</si>
  <si>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</si>
  <si>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</si>
  <si>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</si>
  <si>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</si>
  <si>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</si>
  <si>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</si>
  <si>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</si>
  <si>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</si>
  <si>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</si>
  <si>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</si>
  <si>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</si>
  <si>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</si>
  <si>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</si>
  <si>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</si>
  <si>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</si>
  <si>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</si>
  <si>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</si>
  <si>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</si>
  <si>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</si>
  <si>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</si>
  <si>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</si>
  <si>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</si>
  <si>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</si>
  <si>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</si>
  <si>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</si>
  <si>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</si>
  <si>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</si>
  <si>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</si>
  <si>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</si>
  <si>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</si>
  <si>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</si>
  <si>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</si>
  <si>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</si>
  <si>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</si>
  <si>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</si>
  <si>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</si>
  <si>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</si>
  <si>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</si>
  <si>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</si>
  <si>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</si>
  <si>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</si>
  <si>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</si>
  <si>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</si>
  <si>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</si>
  <si>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</si>
  <si>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</si>
  <si>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</si>
  <si>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</si>
  <si>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</si>
  <si>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</si>
  <si>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</si>
  <si>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</si>
  <si>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</si>
  <si>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</si>
  <si>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</si>
  <si>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</si>
  <si>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</si>
  <si>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</si>
  <si>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</si>
  <si>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</si>
  <si>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</si>
  <si>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</si>
  <si>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</si>
  <si>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</si>
  <si>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</si>
  <si>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</si>
  <si>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</si>
  <si>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</si>
  <si>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</si>
  <si>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</si>
  <si>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</si>
  <si>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</si>
  <si>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</si>
  <si>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</si>
  <si>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</si>
  <si>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</si>
  <si>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</si>
  <si>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</si>
  <si>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</si>
  <si>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</si>
  <si>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</si>
  <si>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</si>
  <si>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</si>
  <si>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</si>
  <si>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</si>
  <si>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</si>
  <si>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</si>
  <si>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</si>
  <si>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</si>
  <si>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</si>
  <si>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</si>
  <si>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</si>
  <si>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</si>
  <si>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</si>
  <si>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</si>
  <si>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</si>
  <si>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</si>
  <si>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</si>
  <si>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</si>
  <si>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</si>
  <si>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</si>
  <si>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</si>
  <si>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</si>
  <si>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</si>
  <si>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</si>
  <si>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</si>
  <si>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</si>
  <si>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</si>
  <si>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</si>
  <si>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</si>
  <si>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</si>
  <si>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</si>
  <si>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</si>
  <si>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</si>
  <si>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</si>
  <si>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</si>
  <si>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</si>
  <si>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</si>
  <si>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</si>
  <si>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</si>
  <si>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</si>
  <si>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</si>
  <si>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</si>
  <si>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</si>
  <si>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</si>
  <si>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</si>
  <si>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</si>
  <si>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</si>
  <si>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</si>
  <si>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</si>
  <si>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</si>
  <si>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</si>
  <si>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</si>
  <si>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</si>
  <si>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</si>
  <si>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</si>
  <si>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</si>
  <si>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</si>
  <si>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</si>
  <si>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</si>
  <si>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</si>
  <si>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</si>
  <si>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</si>
  <si>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</si>
  <si>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</si>
  <si>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</si>
  <si>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</si>
  <si>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</si>
  <si>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</si>
  <si>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</si>
  <si>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</si>
  <si>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</si>
  <si>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</si>
  <si>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</si>
  <si>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</si>
  <si>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</si>
  <si>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</si>
  <si>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</si>
  <si>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</si>
  <si>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</si>
  <si>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</si>
  <si>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</si>
  <si>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</si>
  <si>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</si>
  <si>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</si>
  <si>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</si>
  <si>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</si>
  <si>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</si>
  <si>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</si>
  <si>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</si>
  <si>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</si>
  <si>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</si>
  <si>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</si>
  <si>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</si>
  <si>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</si>
  <si>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</si>
  <si>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</si>
  <si>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</si>
  <si>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</si>
  <si>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</si>
  <si>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</si>
  <si>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</si>
  <si>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</si>
  <si>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</si>
  <si>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</si>
  <si>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</si>
  <si>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</si>
  <si>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</si>
  <si>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</si>
  <si>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</si>
  <si>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</si>
  <si>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</si>
  <si>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</si>
  <si>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</si>
  <si>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</si>
  <si>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</si>
  <si>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</si>
  <si>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</si>
  <si>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</si>
  <si>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</si>
  <si>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</si>
  <si>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</si>
  <si>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</si>
  <si>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</si>
  <si>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</si>
  <si>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</si>
  <si>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</si>
  <si>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</si>
  <si>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</si>
  <si>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</si>
  <si>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</si>
  <si>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</si>
  <si>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</si>
  <si>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</si>
  <si>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</si>
  <si>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</si>
  <si>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</si>
  <si>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</si>
  <si>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</si>
  <si>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</si>
  <si>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</si>
  <si>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</si>
  <si>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</si>
  <si>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</si>
  <si>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</si>
  <si>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</si>
  <si>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</si>
  <si>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</si>
  <si>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</si>
  <si>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</si>
  <si>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</si>
  <si>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</si>
  <si>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</si>
  <si>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</si>
  <si>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</si>
  <si>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</si>
  <si>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</si>
  <si>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</si>
  <si>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</si>
  <si>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</si>
  <si>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</si>
  <si>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</si>
  <si>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</si>
  <si>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</si>
  <si>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</si>
  <si>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</si>
  <si>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</si>
  <si>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</si>
  <si>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</si>
  <si>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</si>
  <si>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</si>
  <si>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</si>
  <si>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</si>
  <si>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</si>
  <si>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</si>
  <si>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</si>
  <si>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</si>
  <si>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</si>
  <si>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</si>
  <si>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</si>
  <si>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</si>
  <si>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</si>
  <si>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</si>
  <si>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</si>
  <si>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</si>
  <si>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</si>
  <si>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</si>
  <si>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</si>
  <si>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</si>
  <si>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</si>
  <si>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</si>
  <si>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</si>
  <si>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</si>
  <si>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</si>
  <si>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</si>
  <si>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</si>
  <si>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</si>
  <si>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</si>
  <si>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</si>
  <si>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</si>
  <si>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</si>
  <si>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</si>
  <si>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</si>
  <si>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</si>
  <si>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</si>
  <si>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</si>
  <si>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</si>
  <si>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</si>
  <si>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</si>
  <si>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</si>
  <si>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</si>
  <si>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</si>
  <si>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</si>
  <si>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</si>
  <si>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</si>
  <si>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</si>
  <si>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</si>
  <si>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</si>
  <si>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</si>
  <si>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</si>
  <si>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</si>
  <si>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</si>
  <si>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</si>
  <si>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</si>
  <si>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</si>
  <si>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</si>
  <si>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</si>
  <si>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</si>
  <si>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</si>
  <si>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</si>
  <si>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</si>
  <si>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</si>
  <si>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</si>
  <si>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</si>
  <si>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</si>
  <si>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</si>
  <si>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</si>
  <si>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</si>
  <si>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</si>
  <si>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</si>
  <si>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</si>
  <si>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</si>
  <si>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</si>
  <si>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</si>
  <si>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</si>
  <si>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</si>
  <si>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</si>
  <si>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</si>
  <si>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</si>
  <si>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</si>
  <si>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</si>
  <si>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</si>
  <si>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</si>
  <si>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</si>
  <si>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</si>
  <si>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</si>
  <si>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</si>
  <si>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</si>
  <si>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</si>
  <si>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</si>
  <si>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</si>
  <si>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</si>
  <si>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</si>
  <si>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</si>
  <si>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</si>
  <si>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</si>
  <si>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</si>
  <si>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</si>
  <si>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</si>
  <si>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</si>
  <si>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</si>
  <si>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</si>
  <si>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</si>
  <si>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</si>
  <si>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</si>
  <si>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</si>
  <si>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</si>
  <si>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</si>
  <si>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</si>
  <si>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</si>
  <si>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</si>
  <si>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</si>
  <si>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</si>
  <si>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</si>
  <si>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</si>
  <si>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</si>
  <si>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</si>
  <si>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</si>
  <si>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</si>
  <si>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</si>
  <si>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</si>
  <si>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</si>
  <si>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</si>
  <si>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</si>
  <si>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</si>
  <si>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</si>
  <si>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</si>
  <si>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</si>
  <si>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</si>
  <si>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</si>
  <si>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</si>
  <si>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</si>
  <si>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</si>
  <si>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</si>
  <si>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</si>
  <si>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</si>
  <si>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</si>
  <si>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</si>
  <si>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</si>
  <si>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</si>
  <si>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</si>
  <si>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</si>
  <si>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</si>
  <si>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</si>
  <si>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</si>
  <si>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</si>
  <si>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</si>
  <si>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</si>
  <si>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</si>
  <si>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</si>
  <si>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</si>
  <si>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</si>
  <si>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</si>
  <si>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</si>
  <si>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</si>
  <si>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</si>
  <si>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</si>
  <si>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</si>
  <si>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</si>
  <si>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</si>
  <si>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</si>
  <si>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</si>
  <si>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</si>
  <si>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</si>
  <si>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</si>
  <si>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</si>
  <si>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</si>
  <si>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</si>
  <si>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</si>
  <si>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</si>
  <si>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</si>
  <si>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</si>
  <si>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</si>
  <si>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</si>
  <si>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</si>
  <si>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</si>
  <si>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</si>
  <si>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</si>
  <si>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</si>
  <si>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</si>
  <si>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</si>
  <si>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</si>
  <si>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</si>
  <si>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</si>
  <si>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</si>
  <si>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</si>
  <si>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</si>
  <si>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</si>
  <si>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</si>
  <si>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</si>
  <si>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</si>
  <si>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</si>
  <si>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</si>
  <si>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</si>
  <si>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</si>
  <si>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</si>
  <si>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</si>
  <si>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</si>
  <si>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</si>
  <si>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</si>
  <si>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</si>
  <si>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</si>
  <si>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</si>
  <si>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</si>
  <si>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</si>
  <si>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</si>
  <si>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</si>
  <si>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</si>
  <si>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</si>
  <si>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</si>
  <si>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</si>
  <si>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</si>
  <si>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</si>
  <si>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</si>
  <si>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</si>
  <si>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</si>
  <si>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</si>
  <si>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</si>
  <si>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</si>
  <si>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</si>
  <si>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</si>
  <si>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</si>
  <si>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</si>
  <si>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</si>
  <si>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</si>
  <si>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</si>
  <si>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</si>
  <si>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</si>
  <si>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</si>
  <si>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</si>
  <si>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</si>
  <si>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</si>
  <si>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</si>
  <si>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</si>
  <si>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</si>
  <si>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</si>
  <si>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</si>
  <si>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</si>
  <si>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</si>
  <si>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</si>
  <si>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</si>
  <si>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</si>
  <si>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</si>
  <si>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</si>
  <si>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</si>
  <si>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</si>
  <si>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</si>
  <si>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</si>
  <si>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</si>
  <si>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</si>
  <si>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</si>
  <si>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</si>
  <si>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</si>
  <si>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</si>
  <si>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</si>
  <si>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</si>
  <si>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</si>
  <si>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</si>
  <si>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</si>
  <si>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</si>
  <si>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</si>
  <si>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</si>
  <si>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</si>
  <si>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</si>
  <si>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</si>
  <si>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</si>
  <si>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</si>
  <si>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</si>
  <si>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</si>
  <si>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</si>
  <si>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</si>
  <si>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</si>
  <si>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</si>
  <si>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</si>
  <si>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</si>
  <si>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</si>
  <si>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</si>
  <si>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</si>
  <si>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</si>
  <si>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</si>
  <si>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</si>
  <si>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</si>
  <si>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</si>
  <si>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</si>
  <si>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</si>
  <si>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</si>
  <si>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</si>
  <si>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</si>
  <si>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</si>
  <si>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</si>
  <si>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</si>
  <si>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</si>
  <si>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</si>
  <si>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</si>
  <si>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</si>
  <si>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</si>
  <si>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</si>
  <si>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</si>
  <si>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</si>
  <si>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</si>
  <si>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</si>
  <si>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</si>
  <si>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</si>
  <si>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</si>
  <si>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</si>
  <si>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</si>
  <si>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</si>
  <si>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</si>
  <si>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</si>
  <si>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</si>
  <si>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</si>
  <si>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</si>
  <si>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</si>
  <si>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</si>
  <si>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</si>
  <si>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</si>
  <si>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</si>
  <si>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</si>
  <si>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</si>
  <si>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</si>
  <si>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</si>
  <si>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</si>
  <si>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</si>
  <si>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</si>
  <si>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</si>
  <si>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</si>
  <si>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</si>
  <si>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</si>
  <si>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</si>
  <si>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</si>
  <si>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</si>
  <si>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</si>
  <si>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</si>
  <si>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</si>
  <si>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</si>
  <si>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</si>
  <si>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</si>
  <si>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</si>
  <si>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</si>
  <si>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</si>
  <si>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</si>
  <si>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</si>
  <si>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</si>
  <si>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</si>
  <si>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</si>
  <si>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</si>
  <si>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</si>
  <si>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</si>
  <si>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</si>
  <si>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</si>
  <si>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</si>
  <si>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</si>
  <si>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</si>
  <si>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</si>
  <si>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</si>
  <si>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</si>
  <si>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</si>
  <si>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</si>
  <si>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</si>
  <si>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</si>
  <si>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</si>
  <si>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</si>
  <si>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</si>
  <si>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</si>
  <si>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</si>
  <si>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</si>
  <si>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</si>
  <si>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</si>
  <si>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</si>
  <si>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</si>
  <si>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</si>
  <si>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</si>
  <si>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</si>
  <si>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</si>
  <si>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</si>
  <si>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</si>
  <si>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</si>
  <si>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</si>
  <si>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</si>
  <si>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</si>
  <si>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</si>
  <si>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</si>
  <si>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</si>
  <si>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</si>
  <si>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</si>
  <si>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</si>
  <si>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</si>
  <si>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</si>
  <si>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</si>
  <si>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</si>
  <si>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</si>
  <si>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</si>
  <si>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</si>
  <si>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</si>
  <si>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</si>
  <si>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</si>
  <si>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</si>
  <si>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</si>
  <si>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</si>
  <si>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</si>
  <si>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</si>
  <si>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</si>
  <si>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</si>
  <si>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</si>
  <si>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</si>
  <si>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</si>
  <si>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</si>
  <si>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</si>
  <si>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</si>
  <si>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</si>
  <si>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</si>
  <si>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</si>
  <si>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</si>
  <si>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</si>
  <si>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</si>
  <si>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</si>
  <si>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</si>
  <si>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</si>
  <si>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</si>
  <si>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</si>
  <si>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</si>
  <si>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</si>
  <si>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</si>
  <si>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</si>
  <si>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</si>
  <si>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</si>
  <si>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</si>
  <si>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</si>
  <si>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</si>
  <si>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</si>
  <si>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</si>
  <si>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</si>
  <si>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</si>
  <si>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</si>
  <si>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</si>
  <si>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</si>
  <si>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</si>
  <si>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</si>
  <si>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</si>
  <si>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</si>
  <si>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</si>
  <si>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</si>
  <si>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</si>
  <si>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</si>
  <si>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</si>
  <si>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</si>
  <si>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</si>
  <si>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</si>
  <si>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</si>
  <si>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</si>
  <si>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</si>
  <si>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</si>
  <si>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</si>
  <si>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</si>
  <si>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</si>
  <si>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</si>
  <si>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</si>
  <si>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</si>
  <si>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</si>
  <si>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</si>
  <si>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</si>
  <si>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</si>
  <si>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</si>
  <si>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</si>
  <si>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</si>
  <si>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</si>
  <si>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</si>
  <si>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</si>
  <si>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</si>
  <si>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</si>
  <si>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</si>
  <si>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</si>
  <si>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</si>
  <si>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</si>
  <si>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</si>
  <si>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</si>
  <si>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</si>
  <si>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</si>
  <si>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</si>
  <si>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</si>
  <si>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</si>
  <si>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</si>
  <si>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</si>
  <si>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</si>
  <si>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</si>
  <si>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</si>
  <si>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</si>
  <si>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</si>
  <si>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</si>
  <si>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</si>
  <si>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</si>
  <si>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</si>
  <si>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</si>
  <si>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</si>
  <si>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</si>
  <si>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</si>
  <si>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</si>
  <si>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</si>
  <si>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</si>
  <si>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</si>
  <si>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</si>
  <si>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</si>
  <si>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</si>
  <si>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</si>
  <si>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</si>
  <si>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</si>
  <si>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</si>
  <si>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</si>
  <si>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</si>
  <si>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</si>
  <si>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</si>
  <si>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</si>
  <si>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</si>
  <si>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</si>
  <si>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</si>
  <si>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</si>
  <si>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</si>
  <si>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</si>
  <si>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</si>
  <si>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</si>
  <si>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</si>
  <si>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</si>
  <si>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</si>
  <si>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</si>
  <si>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</si>
  <si>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</si>
  <si>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</si>
  <si>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</si>
  <si>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</si>
  <si>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</si>
  <si>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</si>
  <si>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</si>
  <si>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</si>
  <si>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</si>
  <si>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</si>
  <si>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</si>
  <si>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</si>
  <si>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</si>
  <si>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</si>
  <si>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</si>
  <si>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</si>
  <si>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</si>
  <si>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</si>
  <si>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</si>
  <si>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</si>
  <si>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</si>
  <si>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</si>
  <si>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</si>
  <si>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</si>
  <si>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</si>
  <si>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</si>
  <si>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</si>
  <si>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</si>
  <si>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</si>
  <si>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</si>
  <si>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</si>
  <si>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</si>
  <si>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</si>
  <si>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</si>
  <si>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</si>
  <si>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</si>
  <si>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</si>
  <si>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</si>
  <si>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</si>
  <si>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</si>
  <si>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</si>
  <si>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</si>
  <si>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</si>
  <si>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</si>
  <si>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</si>
  <si>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</si>
  <si>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</si>
  <si>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</si>
  <si>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</si>
  <si>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</si>
  <si>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</si>
  <si>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</si>
  <si>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</si>
  <si>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</si>
  <si>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</si>
  <si>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</si>
  <si>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</si>
  <si>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</si>
  <si>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</si>
  <si>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</si>
  <si>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</si>
  <si>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</si>
  <si>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</si>
  <si>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</si>
  <si>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</si>
  <si>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</si>
  <si>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</si>
  <si>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</si>
  <si>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</si>
  <si>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</si>
  <si>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</si>
  <si>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</si>
  <si>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</si>
  <si>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</si>
  <si>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</si>
  <si>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</si>
  <si>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</si>
  <si>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</si>
  <si>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</si>
  <si>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</si>
  <si>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</si>
  <si>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</si>
  <si>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</si>
  <si>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</si>
  <si>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</si>
  <si>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</si>
  <si>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</si>
  <si>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</si>
  <si>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</si>
  <si>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</si>
  <si>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</si>
  <si>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</si>
  <si>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</si>
  <si>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</si>
  <si>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</si>
  <si>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</si>
  <si>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</si>
  <si>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</si>
  <si>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</si>
  <si>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</si>
  <si>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</si>
  <si>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</si>
  <si>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</si>
  <si>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</si>
  <si>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</si>
  <si>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</si>
  <si>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</si>
  <si>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</si>
  <si>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</si>
  <si>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</si>
  <si>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</si>
  <si>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</si>
  <si>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</si>
  <si>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</si>
  <si>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</si>
  <si>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</si>
  <si>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</si>
  <si>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</si>
  <si>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</si>
  <si>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</si>
  <si>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</si>
  <si>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</si>
  <si>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</si>
  <si>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</si>
  <si>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</si>
  <si>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</si>
  <si>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</si>
  <si>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</si>
  <si>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</si>
  <si>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</si>
  <si>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</si>
  <si>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</si>
  <si>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</si>
  <si>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</si>
  <si>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</si>
  <si>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</si>
  <si>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</si>
  <si>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</si>
  <si>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</si>
  <si>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</si>
  <si>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</si>
  <si>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</si>
  <si>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</si>
  <si>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</si>
  <si>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</si>
  <si>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</si>
  <si>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</si>
  <si>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</si>
  <si>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</si>
  <si>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</si>
  <si>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</si>
  <si>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</si>
  <si>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</si>
  <si>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</si>
  <si>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</si>
  <si>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</si>
  <si>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</si>
  <si>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</si>
  <si>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</si>
  <si>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</si>
  <si>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</si>
  <si>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</si>
  <si>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</si>
  <si>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</si>
  <si>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</si>
  <si>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</si>
  <si>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</si>
  <si>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</si>
  <si>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</si>
  <si>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</si>
  <si>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</si>
  <si>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</si>
  <si>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</si>
  <si>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</si>
  <si>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</si>
  <si>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</si>
  <si>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</si>
  <si>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</si>
  <si>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</si>
  <si>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</si>
  <si>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</si>
  <si>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</si>
  <si>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</si>
  <si>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</si>
  <si>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</si>
  <si>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</si>
  <si>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</si>
  <si>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</si>
  <si>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</si>
  <si>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</si>
  <si>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</si>
  <si>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</si>
  <si>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</si>
  <si>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</si>
  <si>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</si>
  <si>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</si>
  <si>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</si>
  <si>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</si>
  <si>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</si>
  <si>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</si>
  <si>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</si>
  <si>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</si>
  <si>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</si>
  <si>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</si>
  <si>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</si>
  <si>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</si>
  <si>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</si>
  <si>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</si>
  <si>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</si>
  <si>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</si>
  <si>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</si>
  <si>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</si>
  <si>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</si>
  <si>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</si>
  <si>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</si>
  <si>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</si>
  <si>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</si>
  <si>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</si>
  <si>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</si>
  <si>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</si>
  <si>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</si>
  <si>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</si>
  <si>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</si>
  <si>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</si>
  <si>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</si>
  <si>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</si>
  <si>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</si>
  <si>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</si>
  <si>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</si>
  <si>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</si>
  <si>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</si>
  <si>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</si>
  <si>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</si>
  <si>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</si>
  <si>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</si>
  <si>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</si>
  <si>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</si>
  <si>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</si>
  <si>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</si>
  <si>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</si>
  <si>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</si>
  <si>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</si>
  <si>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</si>
  <si>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</si>
  <si>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</si>
  <si>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</si>
  <si>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</si>
  <si>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</si>
  <si>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</si>
  <si>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</si>
  <si>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</si>
  <si>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</si>
  <si>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</si>
  <si>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</si>
  <si>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</si>
  <si>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</si>
  <si>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</si>
  <si>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</si>
  <si>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</si>
  <si>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</si>
  <si>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</si>
  <si>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</si>
  <si>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</si>
  <si>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</si>
  <si>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</si>
  <si>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</si>
  <si>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</si>
  <si>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</si>
  <si>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</si>
  <si>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</si>
  <si>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</si>
  <si>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</si>
  <si>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</si>
  <si>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</si>
  <si>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</si>
  <si>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</si>
  <si>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</si>
  <si>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</si>
  <si>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</si>
  <si>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</si>
  <si>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</si>
  <si>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</si>
  <si>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</si>
  <si>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</si>
  <si>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</si>
  <si>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</si>
  <si>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</si>
  <si>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</si>
  <si>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</si>
  <si>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</si>
  <si>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</si>
  <si>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</si>
  <si>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</si>
  <si>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</si>
  <si>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</si>
  <si>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</si>
  <si>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</si>
  <si>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</si>
  <si>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</si>
  <si>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</si>
  <si>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</si>
  <si>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</si>
  <si>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</si>
  <si>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</si>
  <si>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</si>
  <si>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</si>
  <si>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</si>
  <si>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</si>
  <si>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</si>
  <si>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</si>
  <si>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</si>
  <si>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</si>
  <si>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</si>
  <si>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</si>
  <si>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</si>
  <si>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</si>
  <si>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</si>
  <si>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</si>
  <si>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</si>
  <si>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</si>
  <si>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</si>
  <si>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</si>
  <si>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</si>
  <si>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</si>
  <si>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</si>
  <si>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</si>
  <si>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</si>
  <si>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</si>
  <si>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</si>
  <si>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</si>
  <si>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</si>
  <si>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</si>
  <si>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</si>
  <si>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</si>
  <si>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</si>
  <si>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</si>
  <si>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</si>
  <si>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</si>
  <si>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</si>
  <si>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</si>
  <si>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</si>
  <si>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</si>
  <si>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</si>
  <si>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</si>
  <si>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</si>
  <si>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</si>
  <si>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</si>
  <si>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</si>
  <si>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</si>
  <si>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</si>
  <si>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</si>
  <si>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</si>
  <si>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</si>
  <si>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</si>
  <si>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</si>
  <si>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</si>
  <si>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</si>
  <si>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</si>
  <si>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</si>
  <si>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</si>
  <si>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</si>
  <si>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</si>
  <si>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</si>
  <si>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</si>
  <si>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</si>
  <si>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</si>
  <si>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</si>
  <si>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</si>
  <si>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</si>
  <si>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</si>
  <si>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</si>
  <si>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</si>
  <si>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</si>
  <si>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</si>
  <si>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</si>
  <si>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</si>
  <si>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</si>
  <si>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</si>
  <si>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</si>
  <si>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</si>
  <si>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</si>
  <si>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</si>
  <si>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</si>
  <si>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</si>
  <si>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</si>
  <si>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</si>
  <si>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</si>
  <si>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</si>
  <si>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</si>
  <si>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</si>
  <si>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</si>
  <si>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</si>
  <si>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</si>
  <si>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</si>
  <si>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</si>
  <si>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</si>
  <si>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</si>
  <si>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</si>
  <si>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</si>
  <si>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</si>
  <si>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</si>
  <si>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</si>
  <si>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</si>
  <si>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</si>
  <si>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</si>
  <si>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</si>
  <si>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</si>
  <si>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</si>
  <si>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</si>
  <si>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</si>
  <si>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</si>
  <si>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</si>
  <si>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</si>
  <si>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</si>
  <si>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</si>
  <si>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</si>
  <si>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</si>
  <si>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</si>
  <si>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</si>
  <si>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</si>
  <si>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</si>
  <si>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</si>
  <si>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</si>
  <si>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</si>
  <si>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</si>
  <si>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</si>
  <si>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</si>
  <si>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</si>
  <si>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</si>
  <si>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</si>
  <si>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</si>
  <si>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</si>
  <si>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</si>
  <si>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</si>
  <si>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</si>
  <si>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</si>
  <si>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</si>
  <si>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</si>
  <si>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</si>
  <si>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</si>
  <si>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</si>
  <si>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</si>
  <si>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</si>
  <si>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</si>
  <si>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</si>
  <si>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</si>
  <si>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</si>
  <si>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</si>
  <si>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</si>
  <si>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</si>
  <si>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</si>
  <si>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</si>
  <si>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</si>
  <si>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</si>
  <si>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</si>
  <si>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</si>
  <si>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</si>
  <si>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</si>
  <si>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</si>
  <si>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</si>
  <si>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</si>
  <si>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</si>
  <si>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</si>
  <si>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</si>
  <si>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</si>
  <si>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</si>
  <si>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</si>
  <si>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</si>
  <si>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</si>
  <si>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</si>
  <si>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</si>
  <si>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</si>
  <si>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</si>
  <si>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</si>
  <si>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</si>
  <si>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</si>
  <si>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</si>
  <si>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</si>
  <si>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</si>
  <si>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</si>
  <si>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</si>
  <si>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</si>
  <si>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</si>
  <si>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</si>
  <si>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</si>
  <si>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</si>
  <si>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</si>
  <si>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</si>
  <si>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</si>
  <si>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</si>
  <si>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</si>
  <si>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</si>
  <si>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</si>
  <si>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</si>
  <si>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</si>
  <si>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</si>
  <si>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</si>
  <si>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</si>
  <si>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</si>
  <si>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</si>
  <si>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</si>
  <si>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</si>
  <si>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</si>
  <si>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</si>
  <si>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</si>
  <si>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</si>
  <si>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</si>
  <si>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</si>
  <si>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</si>
  <si>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</si>
  <si>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</si>
  <si>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</si>
  <si>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</si>
  <si>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</si>
  <si>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</si>
  <si>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</si>
  <si>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</si>
  <si>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</si>
  <si>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</si>
  <si>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</si>
  <si>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</si>
  <si>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</si>
  <si>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</si>
  <si>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</si>
  <si>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</si>
  <si>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</si>
  <si>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</si>
  <si>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</si>
  <si>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</si>
  <si>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</si>
  <si>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</si>
  <si>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</si>
  <si>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</si>
  <si>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</si>
  <si>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</si>
  <si>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</si>
  <si>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</si>
  <si>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</si>
  <si>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</si>
  <si>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</si>
  <si>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</si>
  <si>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</si>
  <si>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</si>
  <si>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</si>
  <si>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</si>
  <si>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</si>
  <si>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</si>
  <si>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</si>
  <si>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</si>
  <si>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</si>
  <si>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</si>
  <si>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</si>
  <si>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</si>
  <si>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</si>
  <si>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</si>
  <si>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</si>
  <si>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</si>
  <si>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</si>
  <si>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</si>
  <si>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</si>
  <si>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</si>
  <si>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</si>
  <si>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</si>
  <si>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</si>
  <si>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</si>
  <si>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</si>
  <si>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</si>
  <si>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</si>
  <si>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</si>
  <si>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</si>
  <si>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</si>
  <si>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</si>
  <si>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</si>
  <si>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</si>
  <si>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</si>
  <si>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</si>
  <si>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</si>
  <si>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</si>
  <si>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</si>
  <si>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</si>
  <si>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</si>
  <si>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</si>
  <si>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</si>
  <si>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</si>
  <si>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</si>
  <si>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</si>
  <si>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</si>
  <si>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</si>
  <si>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</si>
  <si>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</si>
  <si>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</si>
  <si>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</si>
  <si>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</si>
  <si>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</si>
  <si>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</si>
  <si>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</si>
  <si>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</si>
  <si>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</si>
  <si>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</si>
  <si>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</si>
  <si>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</si>
  <si>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</si>
  <si>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</si>
  <si>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</si>
  <si>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</si>
  <si>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</si>
  <si>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</si>
  <si>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</si>
  <si>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</si>
  <si>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</si>
  <si>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</si>
  <si>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</si>
  <si>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</si>
  <si>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</si>
  <si>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</si>
  <si>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</si>
  <si>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</si>
  <si>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</si>
  <si>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</si>
  <si>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</si>
  <si>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</si>
  <si>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</si>
  <si>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</si>
  <si>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</si>
  <si>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</si>
  <si>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</si>
  <si>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</si>
  <si>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</si>
  <si>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</si>
  <si>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</si>
  <si>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</si>
  <si>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</si>
  <si>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</si>
  <si>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</si>
  <si>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</si>
  <si>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</si>
  <si>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</si>
  <si>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</si>
  <si>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</si>
  <si>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</si>
  <si>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</si>
  <si>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</si>
  <si>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</si>
  <si>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</si>
  <si>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</si>
  <si>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</si>
  <si>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</si>
  <si>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</si>
  <si>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</si>
  <si>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</si>
  <si>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</si>
  <si>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</si>
  <si>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</si>
  <si>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</si>
  <si>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</si>
  <si>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</si>
  <si>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</si>
  <si>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</si>
  <si>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</si>
  <si>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</si>
  <si>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</si>
  <si>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</si>
  <si>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</si>
  <si>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</si>
  <si>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</si>
  <si>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</si>
  <si>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</si>
  <si>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</si>
  <si>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</si>
  <si>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</si>
  <si>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</si>
  <si>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</si>
  <si>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</si>
  <si>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</si>
  <si>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</si>
  <si>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</si>
  <si>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</si>
  <si>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</si>
  <si>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</si>
  <si>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</si>
  <si>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</si>
  <si>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</si>
  <si>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</si>
  <si>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</si>
  <si>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</si>
  <si>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</si>
  <si>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</si>
  <si>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</si>
  <si>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</si>
  <si>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</si>
  <si>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</si>
  <si>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</si>
  <si>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</si>
  <si>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</si>
  <si>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</si>
  <si>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</si>
  <si>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</si>
  <si>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</si>
  <si>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</si>
  <si>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</si>
  <si>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</si>
  <si>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</si>
  <si>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</si>
  <si>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</si>
  <si>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</si>
  <si>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</si>
  <si>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</si>
  <si>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</si>
  <si>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</si>
  <si>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</si>
  <si>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</si>
  <si>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</si>
  <si>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</si>
  <si>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</si>
  <si>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</si>
  <si>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</si>
  <si>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</si>
  <si>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</si>
  <si>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</si>
  <si>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</si>
  <si>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</si>
  <si>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</si>
  <si>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</si>
  <si>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</si>
  <si>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</si>
  <si>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</si>
  <si>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</si>
  <si>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</si>
  <si>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</si>
  <si>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</si>
  <si>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</si>
  <si>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</si>
  <si>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</si>
  <si>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</si>
  <si>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</si>
  <si>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</si>
  <si>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</si>
  <si>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</si>
  <si>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</si>
  <si>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</si>
  <si>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</si>
  <si>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</si>
  <si>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</si>
  <si>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</si>
  <si>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</si>
  <si>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</si>
  <si>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</si>
  <si>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</si>
  <si>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</si>
  <si>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</si>
  <si>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</si>
  <si>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</si>
  <si>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</si>
  <si>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</si>
  <si>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</si>
  <si>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</si>
  <si>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</si>
  <si>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</si>
  <si>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</si>
  <si>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</si>
  <si>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</si>
  <si>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</si>
  <si>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</si>
  <si>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</si>
  <si>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</si>
  <si>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</si>
  <si>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</si>
  <si>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</si>
  <si>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</si>
  <si>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</si>
  <si>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</si>
  <si>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</si>
  <si>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</si>
  <si>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</si>
  <si>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</si>
  <si>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</si>
  <si>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</si>
  <si>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</si>
  <si>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</si>
  <si>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</si>
  <si>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</si>
  <si>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</si>
  <si>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</si>
  <si>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</si>
  <si>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</si>
  <si>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</si>
  <si>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</si>
  <si>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</si>
  <si>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</si>
  <si>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</si>
  <si>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</si>
  <si>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</si>
  <si>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</si>
  <si>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</si>
  <si>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</si>
  <si>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</si>
  <si>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</si>
  <si>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</si>
  <si>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</si>
  <si>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</si>
  <si>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</si>
  <si>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</si>
  <si>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</si>
  <si>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</si>
  <si>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</si>
  <si>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</si>
  <si>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</si>
  <si>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</si>
  <si>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</si>
  <si>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</si>
  <si>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</si>
  <si>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</si>
  <si>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</si>
  <si>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</si>
  <si>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</si>
  <si>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</si>
  <si>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</si>
  <si>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</si>
  <si>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</si>
  <si>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</si>
  <si>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</si>
  <si>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</si>
  <si>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</si>
  <si>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</si>
  <si>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</si>
  <si>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</si>
  <si>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</si>
  <si>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</si>
  <si>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</si>
  <si>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</si>
  <si>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</si>
  <si>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</si>
  <si>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</si>
  <si>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</si>
  <si>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</si>
  <si>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</si>
  <si>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</si>
  <si>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</si>
  <si>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</si>
  <si>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</si>
  <si>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</si>
  <si>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</si>
  <si>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</si>
  <si>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</si>
  <si>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</si>
  <si>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</si>
  <si>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</si>
  <si>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</si>
  <si>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</si>
  <si>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</si>
  <si>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</si>
  <si>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</si>
  <si>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</si>
  <si>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</si>
  <si>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</si>
  <si>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</si>
  <si>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</si>
  <si>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</si>
  <si>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</si>
  <si>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</si>
  <si>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</si>
  <si>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</si>
  <si>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</si>
  <si>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</si>
  <si>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</si>
  <si>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</si>
  <si>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</si>
  <si>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</si>
  <si>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</si>
  <si>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</si>
  <si>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</si>
  <si>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</si>
  <si>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</si>
  <si>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</si>
  <si>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</si>
  <si>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</si>
  <si>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</si>
  <si>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</si>
  <si>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</si>
  <si>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</si>
  <si>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</si>
  <si>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</si>
  <si>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</si>
  <si>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</si>
  <si>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</si>
  <si>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</si>
  <si>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</si>
  <si>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</si>
  <si>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</si>
  <si>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</si>
  <si>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</si>
  <si>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</si>
  <si>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</si>
  <si>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</si>
  <si>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</si>
  <si>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</si>
  <si>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</si>
  <si>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</si>
  <si>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</si>
  <si>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</si>
  <si>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</si>
  <si>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</si>
  <si>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</si>
  <si>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</si>
  <si>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</si>
  <si>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</si>
  <si>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</si>
  <si>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</si>
  <si>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</si>
  <si>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</si>
  <si>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</si>
  <si>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</si>
  <si>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</si>
  <si>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</si>
  <si>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</si>
  <si>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</si>
  <si>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</si>
  <si>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</si>
  <si>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</si>
  <si>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</si>
  <si>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</si>
  <si>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</si>
  <si>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</si>
  <si>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</si>
  <si>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</si>
  <si>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</si>
  <si>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</si>
  <si>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</si>
  <si>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</si>
  <si>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</si>
  <si>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</si>
  <si>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</si>
  <si>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</si>
  <si>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</si>
  <si>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</si>
  <si>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</si>
  <si>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</si>
  <si>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</si>
  <si>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</si>
  <si>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</si>
  <si>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</si>
  <si>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</si>
  <si>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</si>
  <si>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</si>
  <si>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</si>
  <si>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</si>
  <si>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</si>
  <si>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</si>
  <si>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</si>
  <si>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</si>
  <si>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</si>
  <si>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</si>
  <si>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</si>
  <si>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</si>
  <si>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</si>
  <si>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</si>
  <si>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</si>
  <si>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</si>
  <si>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</si>
  <si>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</si>
  <si>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</si>
  <si>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</si>
  <si>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</si>
  <si>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</si>
  <si>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</si>
  <si>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</si>
  <si>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</si>
  <si>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</si>
  <si>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</si>
  <si>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</si>
  <si>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</si>
  <si>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</si>
  <si>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</si>
  <si>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</si>
  <si>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</si>
  <si>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</si>
  <si>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</si>
  <si>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</si>
  <si>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</si>
  <si>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</si>
  <si>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</si>
  <si>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</si>
  <si>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</si>
  <si>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</si>
  <si>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</si>
  <si>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</si>
  <si>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</si>
  <si>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</si>
  <si>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</si>
  <si>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</si>
  <si>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</si>
  <si>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</si>
  <si>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</si>
  <si>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</si>
  <si>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</si>
  <si>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</si>
  <si>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</si>
  <si>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</si>
  <si>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</si>
  <si>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</si>
  <si>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</si>
  <si>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</si>
  <si>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</si>
  <si>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</si>
  <si>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</si>
  <si>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</si>
  <si>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</si>
  <si>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</si>
  <si>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</si>
  <si>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</si>
  <si>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</si>
  <si>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</si>
  <si>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</si>
  <si>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</si>
  <si>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</si>
  <si>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</si>
  <si>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</si>
  <si>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</si>
  <si>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</si>
  <si>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</si>
  <si>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</si>
  <si>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</si>
  <si>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</si>
  <si>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</si>
  <si>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</si>
  <si>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</si>
  <si>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</si>
  <si>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</si>
  <si>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</si>
  <si>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</si>
  <si>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</si>
  <si>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</si>
  <si>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</si>
  <si>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</si>
  <si>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</si>
  <si>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</si>
  <si>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</si>
  <si>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</si>
  <si>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</si>
  <si>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</si>
  <si>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</si>
  <si>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</si>
  <si>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</si>
  <si>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</si>
  <si>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</si>
  <si>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</si>
  <si>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</si>
  <si>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</si>
  <si>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</si>
  <si>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</si>
  <si>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</si>
  <si>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</si>
  <si>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</si>
  <si>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</si>
  <si>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</si>
  <si>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</si>
  <si>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</si>
  <si>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</si>
  <si>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</si>
  <si>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</si>
  <si>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</si>
  <si>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</si>
  <si>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</si>
  <si>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</si>
  <si>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</si>
  <si>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</si>
  <si>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</si>
  <si>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</si>
  <si>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</si>
  <si>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</si>
  <si>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</si>
  <si>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</si>
  <si>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</si>
  <si>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</si>
  <si>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</si>
  <si>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</si>
  <si>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</si>
  <si>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</si>
  <si>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</si>
  <si>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</si>
  <si>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</si>
  <si>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</si>
  <si>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</si>
  <si>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</si>
  <si>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</si>
  <si>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</si>
  <si>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</si>
  <si>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</si>
  <si>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</si>
  <si>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</si>
  <si>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</si>
  <si>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</si>
  <si>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</si>
  <si>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</si>
  <si>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</si>
  <si>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</si>
  <si>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</si>
  <si>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</si>
  <si>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</si>
  <si>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</si>
  <si>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</si>
  <si>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</si>
  <si>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</si>
  <si>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</si>
  <si>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</si>
  <si>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</si>
  <si>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</si>
  <si>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</si>
  <si>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</si>
  <si>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</si>
  <si>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</si>
  <si>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</si>
  <si>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</si>
  <si>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</si>
  <si>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</si>
  <si>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</si>
  <si>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</si>
  <si>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</si>
  <si>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</si>
  <si>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</si>
  <si>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</si>
  <si>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</si>
  <si>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</si>
  <si>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</si>
  <si>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</si>
  <si>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</si>
  <si>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</si>
  <si>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</si>
  <si>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</si>
  <si>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</si>
  <si>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</si>
  <si>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</si>
  <si>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</si>
  <si>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</si>
  <si>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</si>
  <si>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</si>
  <si>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</si>
  <si>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</si>
  <si>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</si>
  <si>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</si>
  <si>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</si>
  <si>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</si>
  <si>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</si>
  <si>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</si>
  <si>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</si>
  <si>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</si>
  <si>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</si>
  <si>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</si>
  <si>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</si>
  <si>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</si>
  <si>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</si>
  <si>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</si>
  <si>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</si>
  <si>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</si>
  <si>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</si>
  <si>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</si>
  <si>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</si>
  <si>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</si>
  <si>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</si>
  <si>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</si>
  <si>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</si>
  <si>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</si>
  <si>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</si>
  <si>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</si>
  <si>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</si>
  <si>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</si>
  <si>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</si>
  <si>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</si>
  <si>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</si>
  <si>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</si>
  <si>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</si>
  <si>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</si>
  <si>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</si>
  <si>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</si>
  <si>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</si>
  <si>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</si>
  <si>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</si>
  <si>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</si>
  <si>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</si>
  <si>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</si>
  <si>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</si>
  <si>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</si>
  <si>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</si>
  <si>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</si>
  <si>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</si>
  <si>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</si>
  <si>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</si>
  <si>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</si>
  <si>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</si>
  <si>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</si>
  <si>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</si>
  <si>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</si>
  <si>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</si>
  <si>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</si>
  <si>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</si>
  <si>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</si>
  <si>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</si>
  <si>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</si>
  <si>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</si>
  <si>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</si>
  <si>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</si>
  <si>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</si>
  <si>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</si>
  <si>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</si>
  <si>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</si>
  <si>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</si>
  <si>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</si>
  <si>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</si>
  <si>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</si>
  <si>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</si>
  <si>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</si>
  <si>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</si>
  <si>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</si>
  <si>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</si>
  <si>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</si>
  <si>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</si>
  <si>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</si>
  <si>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</si>
  <si>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</si>
  <si>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</si>
  <si>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</si>
  <si>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</si>
  <si>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</si>
  <si>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</si>
  <si>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</si>
  <si>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</si>
  <si>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</si>
  <si>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</si>
  <si>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</si>
  <si>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</si>
  <si>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</si>
  <si>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</si>
  <si>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</si>
  <si>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</si>
  <si>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</si>
  <si>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</si>
  <si>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</si>
  <si>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</si>
  <si>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</si>
  <si>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</si>
  <si>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</si>
  <si>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</si>
  <si>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</si>
  <si>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</si>
  <si>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</si>
  <si>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</si>
  <si>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</si>
  <si>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</si>
  <si>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</si>
  <si>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</si>
  <si>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</si>
  <si>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</si>
  <si>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</si>
  <si>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</si>
  <si>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</si>
  <si>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</si>
  <si>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</si>
  <si>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</si>
  <si>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</si>
  <si>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</si>
  <si>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</si>
  <si>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</si>
  <si>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</si>
  <si>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</si>
  <si>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</si>
  <si>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</si>
  <si>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</si>
  <si>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</si>
  <si>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</si>
  <si>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</si>
  <si>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</si>
  <si>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</si>
  <si>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</si>
  <si>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</si>
  <si>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</si>
  <si>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</si>
  <si>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</si>
  <si>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</si>
  <si>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</si>
  <si>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</si>
  <si>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</si>
  <si>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</si>
  <si>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</si>
  <si>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</si>
  <si>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</si>
  <si>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</si>
  <si>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</si>
  <si>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</si>
  <si>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</si>
  <si>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</si>
  <si>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</si>
  <si>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</si>
  <si>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</si>
  <si>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</si>
  <si>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</si>
  <si>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</si>
  <si>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</si>
  <si>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</si>
  <si>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</si>
  <si>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</si>
  <si>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</si>
  <si>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</si>
  <si>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</si>
  <si>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</si>
  <si>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</si>
  <si>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</si>
  <si>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</si>
  <si>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</si>
  <si>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</si>
  <si>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</si>
  <si>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</si>
  <si>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</si>
  <si>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</si>
  <si>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</si>
  <si>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</si>
  <si>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</si>
  <si>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</si>
  <si>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</si>
  <si>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</si>
  <si>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</si>
  <si>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</si>
  <si>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</si>
  <si>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</si>
  <si>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</si>
  <si>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</si>
  <si>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</si>
  <si>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</si>
  <si>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</si>
  <si>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</si>
  <si>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</si>
  <si>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</si>
  <si>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</si>
  <si>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</si>
  <si>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</si>
  <si>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</si>
  <si>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</si>
  <si>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</si>
  <si>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</si>
  <si>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</si>
  <si>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</si>
  <si>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</si>
  <si>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</si>
  <si>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</si>
  <si>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</si>
  <si>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</si>
  <si>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</si>
  <si>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</si>
  <si>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</si>
  <si>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</si>
  <si>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</si>
  <si>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</si>
  <si>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</si>
  <si>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</si>
  <si>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</si>
  <si>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</si>
  <si>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</si>
  <si>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</si>
  <si>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</si>
  <si>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</si>
  <si>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</si>
  <si>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</si>
  <si>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</si>
  <si>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</si>
  <si>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</si>
  <si>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</si>
  <si>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</si>
  <si>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</si>
  <si>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</si>
  <si>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</si>
  <si>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</si>
  <si>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</si>
  <si>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</si>
  <si>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</si>
  <si>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</si>
  <si>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</si>
  <si>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</si>
  <si>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</si>
  <si>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</si>
  <si>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</si>
  <si>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</si>
  <si>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</si>
  <si>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</si>
  <si>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</si>
  <si>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</si>
  <si>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</si>
  <si>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</si>
  <si>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</si>
  <si>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</si>
  <si>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</si>
  <si>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</si>
  <si>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</si>
  <si>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</si>
  <si>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</si>
  <si>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</si>
  <si>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</si>
  <si>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</si>
  <si>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</si>
  <si>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</si>
  <si>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</si>
  <si>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</si>
  <si>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</si>
  <si>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</si>
  <si>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</si>
  <si>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</si>
  <si>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</si>
  <si>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</si>
  <si>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</si>
  <si>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</si>
  <si>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</si>
  <si>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</si>
  <si>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</si>
  <si>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</si>
  <si>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</si>
  <si>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</si>
  <si>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</si>
  <si>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</si>
  <si>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</si>
  <si>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</si>
  <si>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</si>
  <si>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</si>
  <si>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</si>
  <si>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</si>
  <si>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</si>
  <si>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</si>
  <si>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</si>
  <si>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</si>
  <si>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</si>
  <si>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</si>
  <si>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</si>
  <si>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</si>
  <si>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</si>
  <si>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</si>
  <si>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</si>
  <si>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</si>
  <si>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</si>
  <si>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</si>
  <si>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</si>
  <si>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</si>
  <si>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</si>
  <si>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</si>
  <si>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</si>
  <si>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</si>
  <si>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</si>
  <si>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</si>
  <si>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</si>
  <si>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</si>
  <si>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</si>
  <si>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</si>
  <si>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</si>
  <si>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</si>
  <si>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</si>
  <si>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</si>
  <si>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</si>
  <si>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</si>
  <si>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</si>
  <si>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</si>
  <si>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</si>
  <si>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</si>
  <si>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</si>
  <si>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</si>
  <si>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</si>
  <si>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</si>
  <si>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</si>
  <si>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</si>
  <si>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</si>
  <si>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</si>
  <si>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</si>
  <si>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</si>
  <si>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</si>
  <si>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</si>
  <si>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</si>
  <si>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</si>
  <si>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</si>
  <si>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</si>
  <si>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</si>
  <si>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</si>
  <si>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</si>
  <si>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</si>
  <si>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</si>
  <si>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</si>
  <si>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</si>
  <si>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</si>
  <si>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</si>
  <si>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</si>
  <si>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</si>
  <si>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</si>
  <si>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</si>
  <si>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</si>
  <si>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</si>
  <si>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</si>
  <si>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</si>
  <si>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</si>
  <si>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</si>
  <si>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</si>
  <si>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</si>
  <si>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</si>
  <si>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</si>
  <si>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</si>
  <si>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</si>
  <si>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</si>
  <si>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</si>
  <si>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</si>
  <si>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</si>
  <si>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</si>
  <si>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</si>
  <si>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</si>
  <si>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</si>
  <si>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</si>
  <si>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</si>
  <si>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</si>
  <si>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</si>
  <si>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</si>
  <si>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</si>
  <si>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</si>
  <si>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</si>
  <si>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</si>
  <si>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</si>
  <si>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</si>
  <si>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</si>
  <si>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</si>
  <si>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</si>
  <si>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</si>
  <si>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</si>
  <si>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</si>
  <si>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</si>
  <si>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</si>
  <si>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</si>
  <si>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</si>
  <si>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</si>
  <si>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</si>
  <si>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</si>
  <si>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</si>
  <si>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</si>
  <si>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</si>
  <si>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</si>
  <si>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</si>
  <si>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</si>
  <si>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</si>
  <si>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</si>
  <si>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</si>
  <si>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</si>
  <si>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</si>
  <si>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</si>
  <si>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</si>
  <si>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</si>
  <si>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</si>
  <si>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</si>
  <si>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</si>
  <si>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</si>
  <si>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</si>
  <si>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</si>
  <si>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</si>
  <si>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</si>
  <si>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</si>
  <si>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</si>
  <si>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</si>
  <si>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</si>
  <si>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</si>
  <si>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</si>
  <si>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</si>
  <si>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</si>
  <si>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</si>
  <si>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</si>
  <si>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</si>
  <si>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</si>
  <si>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</si>
  <si>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</si>
  <si>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</si>
  <si>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</si>
  <si>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</si>
  <si>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</si>
  <si>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</si>
  <si>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</si>
  <si>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</si>
  <si>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</si>
  <si>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</si>
  <si>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</si>
  <si>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</si>
  <si>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</si>
  <si>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</si>
  <si>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</si>
  <si>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</si>
  <si>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</si>
  <si>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</si>
  <si>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</si>
  <si>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</si>
  <si>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</si>
  <si>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</si>
  <si>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</si>
  <si>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</si>
  <si>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</si>
  <si>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</si>
  <si>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</si>
  <si>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</si>
  <si>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</si>
  <si>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</si>
  <si>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</si>
  <si>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</si>
  <si>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</si>
  <si>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</si>
  <si>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</si>
  <si>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</si>
  <si>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</si>
  <si>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</si>
  <si>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</si>
  <si>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</si>
  <si>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</si>
  <si>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</si>
  <si>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</si>
  <si>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</si>
  <si>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</si>
  <si>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</si>
  <si>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</si>
  <si>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</si>
  <si>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</si>
  <si>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</si>
  <si>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</si>
  <si>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</si>
  <si>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</si>
  <si>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</si>
  <si>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</si>
  <si>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</si>
  <si>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</si>
  <si>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</si>
  <si>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</si>
  <si>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</si>
  <si>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</si>
  <si>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</si>
  <si>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</si>
  <si>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</si>
  <si>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</si>
  <si>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</si>
  <si>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</si>
  <si>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</si>
  <si>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</si>
  <si>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</si>
  <si>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</si>
  <si>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</si>
  <si>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</si>
  <si>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</si>
  <si>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</si>
  <si>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</si>
  <si>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</si>
  <si>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</si>
  <si>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</si>
  <si>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</si>
  <si>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</si>
  <si>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</si>
  <si>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</si>
  <si>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</si>
  <si>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</si>
  <si>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</si>
  <si>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</si>
  <si>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</si>
  <si>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</si>
  <si>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</si>
  <si>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</si>
  <si>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</si>
  <si>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</si>
  <si>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</si>
  <si>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</si>
  <si>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</si>
  <si>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</si>
  <si>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</si>
  <si>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</si>
  <si>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</si>
  <si>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</si>
  <si>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</si>
  <si>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</si>
  <si>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</si>
  <si>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</si>
  <si>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</si>
  <si>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</si>
  <si>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</si>
  <si>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</si>
  <si>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</si>
  <si>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</si>
  <si>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</si>
  <si>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</si>
  <si>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</si>
  <si>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</si>
  <si>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</si>
  <si>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</si>
  <si>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</si>
  <si>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</si>
  <si>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</si>
  <si>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</si>
  <si>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</si>
  <si>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</si>
  <si>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</si>
  <si>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</si>
  <si>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</si>
  <si>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</si>
  <si>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</si>
  <si>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</si>
  <si>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</si>
  <si>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</si>
  <si>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</si>
  <si>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</si>
  <si>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</si>
  <si>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</si>
  <si>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</si>
  <si>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</si>
  <si>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</si>
  <si>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</si>
  <si>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</si>
  <si>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</si>
  <si>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</si>
  <si>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</si>
  <si>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</si>
  <si>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</si>
  <si>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</si>
  <si>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</si>
  <si>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</si>
  <si>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</si>
  <si>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</si>
  <si>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</si>
  <si>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</si>
  <si>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</si>
  <si>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</si>
  <si>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</si>
  <si>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</si>
  <si>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</si>
  <si>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</si>
  <si>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</si>
  <si>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</si>
  <si>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</si>
  <si>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</si>
  <si>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</si>
  <si>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</si>
  <si>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</si>
  <si>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</si>
  <si>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</si>
  <si>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</si>
  <si>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</si>
  <si>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</si>
  <si>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</si>
  <si>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</si>
  <si>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</si>
  <si>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</si>
  <si>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</si>
  <si>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</si>
  <si>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</si>
  <si>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</si>
  <si>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</si>
  <si>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</si>
  <si>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</si>
  <si>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</si>
  <si>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</si>
  <si>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</si>
  <si>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</si>
  <si>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</si>
  <si>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</si>
  <si>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</si>
  <si>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</si>
  <si>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</si>
  <si>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</si>
  <si>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</si>
  <si>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</si>
  <si>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</si>
  <si>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</si>
  <si>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</si>
  <si>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</si>
  <si>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</si>
  <si>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</si>
  <si>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</si>
  <si>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</si>
  <si>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</si>
  <si>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</si>
  <si>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</si>
  <si>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</si>
  <si>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</si>
  <si>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</si>
  <si>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</si>
  <si>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</si>
  <si>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</si>
  <si>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</si>
  <si>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</si>
  <si>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</si>
  <si>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</si>
  <si>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</si>
  <si>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</si>
  <si>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</si>
  <si>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</si>
  <si>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</si>
  <si>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</si>
  <si>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</si>
  <si>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</si>
  <si>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</si>
  <si>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</si>
  <si>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</si>
  <si>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</si>
  <si>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</si>
  <si>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</si>
  <si>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</si>
  <si>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</si>
  <si>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</si>
  <si>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</si>
  <si>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</si>
  <si>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</si>
  <si>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</si>
  <si>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</si>
  <si>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</si>
  <si>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</si>
  <si>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</si>
  <si>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</si>
  <si>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</si>
  <si>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</si>
  <si>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</si>
  <si>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</si>
  <si>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</si>
  <si>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</si>
  <si>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</si>
  <si>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</si>
  <si>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</si>
  <si>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</si>
  <si>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</si>
  <si>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</si>
  <si>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</si>
  <si>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</si>
  <si>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</si>
  <si>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</si>
  <si>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</si>
  <si>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</si>
  <si>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</si>
  <si>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</si>
  <si>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</si>
  <si>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</si>
  <si>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</si>
  <si>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</si>
  <si>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</si>
  <si>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</si>
  <si>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</si>
  <si>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</si>
  <si>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</si>
  <si>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</si>
  <si>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</si>
  <si>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</si>
  <si>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</si>
  <si>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</si>
  <si>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</si>
  <si>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</si>
  <si>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</si>
  <si>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</si>
  <si>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</si>
  <si>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</si>
  <si>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</si>
  <si>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</si>
  <si>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</si>
  <si>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</si>
  <si>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</si>
  <si>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</si>
  <si>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</si>
  <si>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</si>
  <si>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</si>
  <si>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</si>
  <si>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</si>
  <si>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</si>
  <si>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</si>
  <si>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</si>
  <si>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</si>
  <si>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</si>
  <si>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</si>
  <si>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</si>
  <si>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</si>
  <si>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</si>
  <si>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</si>
  <si>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</si>
  <si>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</si>
  <si>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</si>
  <si>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</si>
  <si>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</si>
  <si>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</si>
  <si>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</si>
  <si>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</si>
  <si>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</si>
  <si>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</si>
  <si>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</si>
  <si>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</si>
  <si>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</si>
  <si>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</si>
  <si>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</si>
  <si>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</si>
  <si>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</si>
  <si>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</si>
  <si>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</si>
  <si>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</si>
  <si>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</si>
  <si>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</si>
  <si>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</si>
  <si>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</si>
  <si>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</si>
  <si>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</si>
  <si>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</si>
  <si>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</si>
  <si>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</si>
  <si>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</si>
  <si>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</si>
  <si>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</si>
  <si>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</si>
  <si>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</si>
  <si>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</si>
  <si>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</si>
  <si>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</si>
  <si>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</si>
  <si>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</si>
  <si>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</si>
  <si>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</si>
  <si>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</si>
  <si>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</si>
  <si>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</si>
  <si>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</si>
  <si>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</si>
  <si>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</si>
  <si>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</si>
  <si>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</si>
  <si>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</si>
  <si>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</si>
  <si>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</si>
  <si>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</si>
  <si>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</si>
  <si>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</si>
  <si>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</si>
  <si>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</si>
  <si>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</si>
  <si>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</si>
  <si>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</si>
  <si>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</si>
  <si>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</si>
  <si>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</si>
  <si>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</si>
  <si>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</si>
  <si>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</si>
  <si>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</si>
  <si>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</si>
  <si>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</si>
  <si>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</si>
  <si>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</si>
  <si>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</si>
  <si>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</si>
  <si>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</si>
  <si>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</si>
  <si>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</si>
  <si>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</si>
  <si>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</si>
  <si>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</si>
  <si>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</si>
  <si>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</si>
  <si>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</si>
  <si>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</si>
  <si>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</si>
  <si>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</si>
  <si>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</si>
  <si>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</si>
  <si>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</si>
  <si>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</si>
  <si>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</si>
  <si>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</si>
  <si>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</si>
  <si>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</si>
  <si>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</si>
  <si>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</si>
  <si>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</si>
  <si>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</si>
  <si>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</si>
  <si>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</si>
  <si>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</si>
  <si>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</si>
  <si>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</si>
  <si>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</si>
  <si>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</si>
  <si>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</si>
  <si>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</si>
  <si>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</si>
  <si>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</si>
  <si>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</si>
  <si>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</si>
  <si>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</si>
  <si>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</si>
  <si>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</si>
  <si>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</si>
  <si>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</si>
  <si>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</si>
  <si>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</si>
  <si>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</si>
  <si>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</si>
  <si>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</si>
  <si>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</si>
  <si>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</si>
  <si>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</si>
  <si>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</si>
  <si>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</si>
  <si>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</si>
  <si>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</si>
  <si>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</si>
  <si>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</si>
  <si>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</si>
  <si>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</si>
  <si>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</si>
  <si>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</si>
  <si>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</si>
  <si>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</si>
  <si>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</si>
  <si>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</si>
  <si>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</si>
  <si>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</si>
  <si>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</si>
  <si>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</si>
  <si>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</si>
  <si>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</si>
  <si>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</si>
  <si>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</si>
  <si>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</si>
  <si>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</si>
  <si>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</si>
  <si>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</si>
  <si>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</si>
  <si>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</si>
  <si>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</si>
  <si>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</si>
  <si>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</si>
  <si>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</si>
  <si>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</si>
  <si>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</si>
  <si>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</si>
  <si>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</si>
  <si>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</si>
  <si>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</si>
  <si>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</si>
  <si>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</si>
  <si>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</si>
  <si>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</si>
  <si>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</si>
  <si>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</si>
  <si>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</si>
  <si>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</si>
  <si>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</si>
  <si>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</si>
  <si>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</si>
  <si>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</si>
  <si>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</si>
  <si>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</si>
  <si>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</si>
  <si>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</si>
  <si>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</si>
  <si>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</si>
  <si>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</si>
  <si>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</si>
  <si>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</si>
  <si>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</si>
  <si>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</si>
  <si>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</si>
  <si>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</si>
  <si>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</si>
  <si>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</si>
  <si>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</si>
  <si>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</si>
  <si>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</si>
  <si>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</si>
  <si>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</si>
  <si>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</si>
  <si>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</si>
  <si>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</si>
  <si>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</si>
  <si>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</si>
  <si>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</si>
  <si>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</si>
  <si>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</si>
  <si>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</si>
  <si>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</si>
  <si>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</si>
  <si>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</si>
  <si>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</si>
  <si>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</si>
  <si>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</si>
  <si>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</si>
  <si>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</si>
  <si>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</si>
  <si>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</si>
  <si>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</si>
  <si>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</si>
  <si>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</si>
  <si>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</si>
  <si>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</si>
  <si>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</si>
  <si>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</si>
  <si>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</si>
  <si>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</si>
  <si>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</si>
  <si>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</si>
  <si>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</si>
  <si>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</si>
  <si>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</si>
  <si>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</si>
  <si>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</si>
  <si>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</si>
  <si>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</si>
  <si>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</si>
  <si>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</si>
  <si>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</si>
  <si>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</si>
  <si>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</si>
  <si>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</si>
  <si>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</si>
  <si>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</si>
  <si>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</si>
  <si>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</si>
  <si>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</si>
  <si>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</si>
  <si>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</si>
  <si>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</si>
  <si>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</si>
  <si>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</si>
  <si>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</si>
  <si>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</si>
  <si>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</si>
  <si>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</si>
  <si>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</si>
  <si>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</si>
  <si>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</si>
  <si>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</si>
  <si>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</si>
  <si>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</si>
  <si>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</si>
  <si>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</si>
  <si>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</si>
  <si>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</si>
  <si>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</si>
  <si>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</si>
  <si>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</si>
  <si>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</si>
  <si>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</si>
  <si>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</si>
  <si>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</si>
  <si>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</si>
  <si>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</si>
  <si>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</si>
  <si>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</si>
  <si>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</si>
  <si>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</si>
  <si>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</si>
  <si>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</si>
  <si>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</si>
  <si>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</si>
  <si>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</si>
  <si>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</si>
  <si>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</si>
  <si>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</si>
  <si>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</si>
  <si>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</si>
  <si>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</si>
  <si>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</si>
  <si>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</si>
  <si>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</si>
  <si>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</si>
  <si>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</si>
  <si>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</si>
  <si>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</si>
  <si>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</si>
  <si>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</si>
  <si>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</si>
  <si>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</si>
  <si>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</si>
  <si>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</si>
  <si>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</si>
  <si>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</si>
  <si>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</si>
  <si>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</si>
  <si>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</si>
  <si>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</si>
  <si>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</si>
  <si>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</si>
  <si>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</si>
  <si>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</si>
  <si>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</si>
  <si>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</si>
  <si>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</si>
  <si>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</si>
  <si>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</si>
  <si>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</si>
  <si>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</si>
  <si>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</si>
  <si>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</si>
  <si>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</si>
  <si>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</si>
  <si>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</si>
  <si>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</si>
  <si>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</si>
  <si>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</si>
  <si>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</si>
  <si>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</si>
  <si>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</si>
  <si>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</si>
  <si>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</si>
  <si>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</si>
  <si>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</si>
  <si>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</si>
  <si>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</si>
  <si>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</si>
  <si>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</si>
  <si>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</si>
  <si>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</si>
  <si>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</si>
  <si>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</si>
  <si>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</si>
  <si>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</si>
  <si>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</si>
  <si>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</si>
  <si>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</si>
  <si>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</si>
  <si>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</si>
  <si>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</si>
  <si>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</si>
  <si>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</si>
  <si>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</si>
  <si>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</si>
  <si>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</si>
  <si>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</si>
  <si>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</si>
  <si>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</si>
  <si>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</si>
  <si>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</si>
  <si>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</si>
  <si>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</si>
  <si>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</si>
  <si>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</si>
  <si>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</si>
  <si>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</si>
  <si>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</si>
  <si>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</si>
  <si>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</si>
  <si>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</si>
  <si>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</si>
  <si>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</si>
  <si>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</si>
  <si>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</si>
  <si>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</si>
  <si>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</si>
  <si>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</si>
  <si>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</si>
  <si>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</si>
  <si>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</si>
  <si>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</si>
  <si>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</si>
  <si>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</si>
  <si>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</si>
  <si>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</si>
  <si>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</si>
  <si>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</si>
  <si>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</si>
  <si>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</si>
  <si>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</si>
  <si>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</si>
  <si>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</si>
  <si>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</si>
  <si>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</si>
  <si>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</si>
  <si>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</si>
  <si>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</si>
  <si>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</si>
  <si>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</si>
  <si>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</si>
  <si>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</si>
  <si>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</si>
  <si>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</si>
  <si>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</si>
  <si>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</si>
  <si>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</si>
  <si>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</si>
  <si>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</si>
  <si>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</si>
  <si>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</si>
  <si>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</si>
  <si>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</si>
  <si>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</si>
  <si>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</si>
  <si>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</si>
  <si>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</si>
  <si>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</si>
  <si>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</si>
  <si>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</si>
  <si>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</si>
  <si>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</si>
  <si>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</si>
  <si>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</si>
  <si>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</si>
  <si>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</si>
  <si>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</si>
  <si>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</si>
  <si>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</si>
  <si>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</si>
  <si>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</si>
  <si>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</si>
  <si>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</si>
  <si>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</si>
  <si>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</si>
  <si>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</si>
  <si>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</si>
  <si>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</si>
  <si>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</si>
  <si>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</si>
  <si>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</si>
  <si>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</si>
  <si>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</si>
  <si>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</si>
  <si>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</si>
  <si>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</si>
  <si>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</si>
  <si>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</si>
  <si>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</si>
  <si>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</si>
  <si>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</si>
  <si>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</si>
  <si>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</si>
  <si>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</si>
  <si>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</si>
  <si>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</si>
  <si>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</si>
  <si>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</si>
  <si>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</si>
  <si>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</si>
  <si>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</si>
  <si>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</si>
  <si>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</si>
  <si>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</si>
  <si>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</si>
  <si>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</si>
  <si>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</si>
  <si>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</si>
  <si>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</si>
  <si>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</si>
  <si>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</si>
  <si>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</si>
  <si>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</si>
  <si>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</si>
  <si>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</si>
  <si>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</si>
  <si>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</si>
  <si>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</si>
  <si>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</si>
  <si>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</si>
  <si>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</si>
  <si>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</si>
  <si>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</si>
  <si>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</si>
  <si>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</si>
  <si>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</si>
  <si>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</si>
  <si>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</si>
  <si>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</si>
  <si>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</si>
  <si>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</si>
  <si>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</si>
  <si>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</si>
  <si>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</si>
  <si>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</si>
  <si>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</si>
  <si>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</si>
  <si>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</si>
  <si>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</si>
  <si>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</si>
  <si>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</si>
  <si>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</si>
  <si>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</si>
  <si>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</si>
  <si>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</si>
  <si>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</si>
  <si>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</si>
  <si>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</si>
  <si>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</si>
  <si>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</si>
  <si>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</si>
  <si>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</si>
  <si>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</si>
  <si>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</si>
  <si>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</si>
  <si>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</si>
  <si>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</si>
  <si>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</si>
  <si>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</si>
  <si>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</si>
  <si>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</si>
  <si>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</si>
  <si>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</si>
  <si>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</si>
  <si>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</si>
  <si>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</si>
  <si>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</si>
  <si>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</si>
  <si>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</si>
  <si>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</si>
  <si>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</si>
  <si>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</si>
  <si>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</si>
  <si>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</si>
  <si>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</si>
  <si>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</si>
  <si>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</si>
  <si>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</si>
  <si>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</si>
  <si>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</si>
  <si>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</si>
  <si>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</si>
  <si>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</si>
  <si>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</si>
  <si>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</si>
  <si>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</si>
  <si>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</si>
  <si>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</si>
  <si>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</si>
  <si>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</si>
  <si>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</si>
  <si>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</si>
  <si>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</si>
  <si>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</si>
  <si>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</si>
  <si>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</si>
  <si>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</si>
  <si>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</si>
  <si>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</si>
  <si>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</si>
  <si>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</si>
  <si>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</si>
  <si>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</si>
  <si>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</si>
  <si>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</si>
  <si>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</si>
  <si>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</si>
  <si>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</si>
  <si>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</si>
  <si>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</si>
  <si>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</si>
  <si>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</si>
  <si>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</si>
  <si>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</si>
  <si>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</si>
  <si>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</si>
  <si>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</si>
  <si>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</si>
  <si>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</si>
  <si>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</si>
  <si>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</si>
  <si>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</si>
  <si>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</si>
  <si>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</si>
  <si>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</si>
  <si>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</si>
  <si>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</si>
  <si>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</si>
  <si>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</si>
  <si>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</si>
  <si>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</si>
  <si>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</si>
  <si>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</si>
  <si>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</si>
  <si>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</si>
  <si>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</si>
  <si>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</si>
  <si>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</si>
  <si>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</si>
  <si>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</si>
  <si>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</si>
  <si>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</si>
  <si>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</si>
  <si>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</si>
  <si>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</si>
  <si>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</si>
  <si>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</si>
  <si>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</si>
  <si>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</si>
  <si>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</si>
  <si>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</si>
  <si>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</si>
  <si>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</si>
  <si>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</si>
  <si>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</si>
  <si>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</si>
  <si>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</si>
  <si>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</si>
  <si>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</si>
  <si>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</si>
  <si>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</si>
  <si>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</si>
  <si>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</si>
  <si>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</si>
  <si>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</si>
  <si>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</si>
  <si>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</si>
  <si>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</si>
  <si>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</si>
  <si>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</si>
  <si>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</si>
  <si>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</si>
  <si>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</si>
  <si>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</si>
  <si>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</si>
  <si>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</si>
  <si>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</si>
  <si>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</si>
  <si>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</si>
  <si>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</si>
  <si>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</si>
  <si>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</si>
  <si>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</si>
  <si>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</si>
  <si>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</si>
  <si>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</si>
  <si>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</si>
  <si>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</si>
  <si>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</si>
  <si>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</si>
  <si>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</si>
  <si>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</si>
  <si>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</si>
  <si>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</si>
  <si>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</si>
  <si>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</si>
  <si>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</si>
  <si>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</si>
  <si>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</si>
  <si>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</si>
  <si>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</si>
  <si>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</si>
  <si>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</si>
  <si>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</si>
  <si>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</si>
  <si>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</si>
  <si>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</si>
  <si>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</si>
  <si>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</si>
  <si>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</si>
  <si>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</si>
  <si>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</si>
  <si>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</si>
  <si>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</si>
  <si>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</si>
  <si>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</si>
  <si>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</si>
  <si>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</si>
  <si>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</si>
  <si>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</si>
  <si>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</si>
  <si>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</si>
  <si>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</si>
  <si>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</si>
  <si>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</si>
  <si>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</si>
  <si>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</si>
  <si>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</si>
  <si>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</si>
  <si>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</si>
  <si>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</si>
  <si>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</si>
  <si>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</si>
  <si>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</si>
  <si>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</si>
  <si>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</si>
  <si>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</si>
  <si>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</si>
  <si>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</si>
  <si>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</si>
  <si>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</si>
  <si>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</si>
  <si>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</si>
  <si>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</si>
  <si>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</si>
  <si>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</si>
  <si>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</si>
  <si>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</si>
  <si>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</si>
  <si>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</si>
  <si>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</si>
  <si>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</si>
  <si>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</si>
  <si>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</si>
  <si>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</si>
  <si>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</si>
  <si>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</si>
  <si>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</si>
  <si>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</si>
  <si>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</si>
  <si>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</si>
  <si>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</si>
  <si>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</si>
  <si>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</si>
  <si>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</si>
  <si>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</si>
  <si>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</si>
  <si>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</si>
  <si>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</si>
  <si>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</si>
  <si>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</si>
  <si>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</si>
  <si>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</si>
  <si>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</si>
  <si>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</si>
  <si>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</si>
  <si>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</si>
  <si>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</si>
  <si>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</si>
  <si>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</si>
  <si>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</si>
  <si>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</si>
  <si>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</si>
  <si>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</si>
  <si>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</si>
  <si>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</si>
  <si>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</si>
  <si>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</si>
  <si>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</si>
  <si>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</si>
  <si>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</si>
  <si>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</si>
  <si>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</si>
  <si>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</si>
  <si>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</si>
  <si>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</si>
  <si>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</si>
  <si>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</si>
  <si>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</si>
  <si>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</si>
  <si>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</si>
  <si>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</si>
  <si>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</si>
  <si>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</si>
  <si>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</si>
  <si>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</si>
  <si>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</si>
  <si>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</si>
  <si>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</si>
  <si>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</si>
  <si>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</si>
  <si>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</si>
  <si>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</si>
  <si>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</si>
  <si>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</si>
  <si>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</si>
  <si>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</si>
  <si>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</si>
  <si>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</si>
  <si>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</si>
  <si>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</si>
  <si>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</si>
  <si>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</si>
  <si>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</si>
  <si>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</si>
  <si>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</si>
  <si>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</si>
  <si>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</si>
  <si>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</si>
  <si>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</si>
  <si>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</si>
  <si>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</si>
  <si>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</si>
  <si>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</si>
  <si>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</si>
  <si>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</si>
  <si>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</si>
  <si>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</si>
  <si>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</si>
  <si>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</si>
  <si>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</si>
  <si>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</si>
  <si>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</si>
  <si>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</si>
  <si>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</si>
  <si>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</si>
  <si>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</si>
  <si>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</si>
  <si>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</si>
  <si>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</si>
  <si>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</si>
  <si>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</si>
  <si>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</si>
  <si>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</si>
  <si>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</si>
  <si>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</si>
  <si>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</si>
  <si>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</si>
  <si>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</si>
  <si>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</si>
  <si>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</si>
  <si>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</si>
  <si>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</si>
  <si>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</si>
  <si>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</si>
  <si>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</si>
  <si>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</si>
  <si>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</si>
  <si>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</si>
  <si>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</si>
  <si>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</si>
  <si>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</si>
  <si>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</si>
  <si>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</si>
  <si>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</si>
  <si>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</si>
  <si>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</si>
  <si>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</si>
  <si>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</si>
  <si>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</si>
  <si>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</si>
  <si>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</si>
  <si>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</si>
  <si>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</si>
  <si>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</si>
  <si>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</si>
  <si>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</si>
  <si>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</si>
  <si>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</si>
  <si>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</si>
  <si>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</si>
  <si>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</si>
  <si>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</si>
  <si>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</si>
  <si>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</si>
  <si>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</si>
  <si>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</si>
  <si>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</si>
  <si>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</si>
  <si>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</si>
  <si>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</si>
  <si>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</si>
  <si>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</si>
  <si>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</si>
  <si>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</si>
  <si>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</si>
  <si>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</si>
  <si>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</si>
  <si>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</si>
  <si>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</si>
  <si>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</si>
  <si>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</si>
  <si>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</si>
  <si>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</si>
  <si>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</si>
  <si>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</si>
  <si>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</si>
  <si>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</si>
  <si>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</si>
  <si>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</si>
  <si>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</si>
  <si>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</si>
  <si>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</si>
  <si>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</si>
  <si>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</si>
  <si>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</si>
  <si>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</si>
  <si>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</si>
  <si>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</si>
  <si>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</si>
  <si>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</si>
  <si>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</si>
  <si>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</si>
  <si>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</si>
  <si>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</si>
  <si>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</si>
  <si>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</si>
  <si>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</si>
  <si>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</si>
  <si>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</si>
  <si>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</si>
  <si>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</si>
  <si>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</si>
  <si>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</si>
  <si>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</si>
  <si>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</si>
  <si>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</si>
  <si>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</si>
  <si>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</si>
  <si>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</si>
  <si>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</si>
  <si>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</si>
  <si>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</si>
  <si>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</si>
  <si>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</si>
  <si>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</si>
  <si>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</si>
  <si>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</si>
  <si>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</si>
  <si>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</si>
  <si>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</si>
  <si>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</si>
  <si>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</si>
  <si>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</si>
  <si>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</si>
  <si>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</si>
  <si>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</si>
  <si>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</si>
  <si>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</si>
  <si>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</si>
  <si>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</si>
  <si>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</si>
  <si>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</si>
  <si>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</si>
  <si>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</si>
  <si>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</si>
  <si>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</si>
  <si>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</si>
  <si>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</si>
  <si>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</si>
  <si>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</si>
  <si>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</si>
  <si>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</si>
  <si>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</si>
  <si>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</si>
  <si>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</si>
  <si>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</si>
  <si>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</si>
  <si>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</si>
  <si>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</si>
  <si>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</si>
  <si>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</si>
  <si>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</si>
  <si>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</si>
  <si>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</si>
  <si>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</si>
  <si>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</si>
  <si>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</si>
  <si>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</si>
  <si>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</si>
  <si>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</si>
  <si>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</si>
  <si>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</si>
  <si>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</si>
  <si>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</si>
  <si>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</si>
  <si>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</si>
  <si>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</si>
  <si>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</si>
  <si>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</si>
  <si>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</si>
  <si>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</si>
  <si>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</si>
  <si>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</si>
  <si>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</si>
  <si>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</si>
  <si>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</si>
  <si>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</si>
  <si>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</si>
  <si>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</si>
  <si>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</si>
  <si>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</si>
  <si>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</si>
  <si>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</si>
  <si>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</si>
  <si>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</si>
  <si>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</si>
  <si>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</si>
  <si>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</si>
  <si>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</si>
  <si>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</si>
  <si>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</si>
  <si>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</si>
  <si>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</si>
  <si>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</si>
  <si>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</si>
  <si>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</si>
  <si>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</si>
  <si>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</si>
  <si>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</si>
  <si>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</si>
  <si>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</si>
  <si>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</si>
  <si>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</si>
  <si>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</si>
  <si>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</si>
  <si>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</si>
  <si>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</si>
  <si>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</si>
  <si>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</si>
  <si>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</si>
  <si>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</si>
  <si>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</si>
  <si>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</si>
  <si>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</si>
  <si>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</si>
  <si>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</si>
  <si>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</si>
  <si>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</si>
  <si>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</si>
  <si>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</si>
  <si>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</si>
  <si>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</si>
  <si>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</si>
  <si>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</si>
  <si>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</si>
  <si>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</si>
  <si>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</si>
  <si>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</si>
  <si>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</si>
  <si>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</si>
  <si>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</si>
  <si>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</si>
  <si>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</si>
  <si>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</si>
  <si>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</si>
  <si>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</si>
  <si>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</si>
  <si>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</si>
  <si>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</si>
  <si>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</si>
  <si>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</si>
  <si>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</si>
  <si>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</si>
  <si>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</si>
  <si>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</si>
  <si>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</si>
  <si>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</si>
  <si>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</si>
  <si>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</si>
  <si>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</si>
  <si>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</si>
  <si>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</si>
  <si>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</si>
  <si>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</si>
  <si>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</si>
  <si>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</si>
  <si>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</si>
  <si>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</si>
  <si>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</si>
  <si>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</si>
  <si>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</si>
  <si>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</si>
  <si>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</si>
  <si>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</si>
  <si>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</si>
  <si>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</si>
  <si>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</si>
  <si>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</si>
  <si>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</si>
  <si>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</si>
  <si>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</si>
  <si>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</si>
  <si>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</si>
  <si>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</si>
  <si>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</si>
  <si>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</si>
  <si>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</si>
  <si>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</si>
  <si>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</si>
  <si>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</si>
  <si>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</si>
  <si>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</si>
  <si>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</si>
  <si>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</si>
  <si>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</si>
  <si>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</si>
  <si>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</si>
  <si>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</si>
  <si>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</si>
  <si>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</si>
  <si>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</si>
  <si>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</si>
  <si>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</si>
  <si>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</si>
  <si>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</si>
  <si>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</si>
  <si>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</si>
  <si>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</si>
  <si>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</si>
  <si>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</si>
  <si>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</si>
  <si>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</si>
  <si>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</si>
  <si>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</si>
  <si>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</si>
  <si>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</si>
  <si>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</si>
  <si>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</si>
  <si>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</si>
  <si>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</si>
  <si>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</si>
  <si>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</si>
  <si>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</si>
  <si>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</si>
  <si>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</si>
  <si>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</si>
  <si>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</si>
  <si>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</si>
  <si>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</si>
  <si>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</si>
  <si>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</si>
  <si>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</si>
  <si>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</si>
  <si>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</si>
  <si>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</si>
  <si>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</si>
  <si>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</si>
  <si>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</si>
  <si>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</si>
  <si>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</si>
  <si>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</si>
  <si>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</si>
  <si>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</si>
  <si>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</si>
  <si>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</si>
  <si>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</si>
  <si>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</si>
  <si>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</si>
  <si>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</si>
  <si>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</si>
  <si>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</si>
  <si>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</si>
  <si>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</si>
  <si>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</si>
  <si>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</si>
  <si>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</si>
  <si>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</si>
  <si>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</si>
  <si>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</si>
  <si>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</si>
  <si>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</si>
  <si>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</si>
  <si>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</si>
  <si>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</si>
  <si>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</si>
  <si>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</si>
  <si>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</si>
  <si>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</si>
  <si>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</si>
  <si>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</si>
  <si>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</si>
  <si>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</si>
  <si>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</si>
  <si>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</si>
  <si>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</si>
  <si>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</si>
  <si>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</si>
  <si>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</si>
  <si>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</si>
  <si>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</si>
  <si>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</si>
  <si>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</si>
  <si>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</si>
  <si>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</si>
  <si>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</si>
  <si>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</si>
  <si>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</si>
  <si>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</si>
  <si>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</si>
  <si>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</si>
  <si>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</si>
  <si>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</si>
  <si>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</si>
  <si>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</si>
  <si>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</si>
  <si>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</si>
  <si>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</si>
  <si>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</si>
  <si>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</si>
  <si>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</si>
  <si>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</si>
  <si>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</si>
  <si>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</si>
  <si>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</si>
  <si>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</si>
  <si>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</si>
  <si>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</si>
  <si>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</si>
  <si>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</si>
  <si>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</si>
  <si>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</si>
  <si>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</si>
  <si>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</si>
  <si>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</si>
  <si>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</si>
  <si>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</si>
  <si>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</si>
  <si>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</si>
  <si>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</si>
  <si>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</si>
  <si>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</si>
  <si>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</si>
  <si>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</si>
  <si>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</si>
  <si>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</si>
  <si>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</si>
  <si>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</si>
  <si>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</si>
  <si>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</si>
  <si>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</si>
  <si>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</si>
  <si>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</si>
  <si>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</si>
  <si>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</si>
  <si>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</si>
  <si>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</si>
  <si>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</si>
  <si>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</si>
  <si>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</si>
  <si>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</si>
  <si>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</si>
  <si>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</si>
  <si>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</si>
  <si>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</si>
  <si>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</si>
  <si>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</si>
  <si>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</si>
  <si>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</si>
  <si>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</si>
  <si>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</si>
  <si>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</si>
  <si>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</si>
  <si>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</si>
  <si>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</si>
  <si>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</si>
  <si>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</si>
  <si>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</si>
  <si>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</si>
  <si>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</si>
  <si>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</si>
  <si>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</si>
  <si>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</si>
  <si>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</si>
  <si>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</si>
  <si>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</si>
  <si>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</si>
  <si>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</si>
  <si>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</si>
  <si>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</si>
  <si>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</si>
  <si>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</si>
  <si>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</si>
  <si>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</si>
  <si>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</si>
  <si>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</si>
  <si>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</si>
  <si>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</si>
  <si>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</si>
  <si>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</si>
  <si>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</si>
  <si>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</si>
  <si>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</si>
  <si>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</si>
  <si>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</si>
  <si>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</si>
  <si>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</si>
  <si>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</si>
  <si>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</si>
  <si>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</si>
  <si>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</si>
  <si>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</si>
  <si>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</si>
  <si>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</si>
  <si>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</si>
  <si>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</si>
  <si>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</si>
  <si>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</si>
  <si>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</si>
  <si>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</si>
  <si>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</si>
  <si>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</si>
  <si>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</si>
  <si>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</si>
  <si>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</si>
  <si>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</si>
  <si>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</si>
  <si>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</si>
  <si>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</si>
  <si>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</si>
  <si>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</si>
  <si>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</si>
  <si>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</si>
  <si>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</si>
  <si>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</si>
  <si>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</si>
  <si>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</si>
  <si>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</si>
  <si>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</si>
  <si>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</si>
  <si>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</si>
  <si>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</si>
  <si>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</si>
  <si>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</si>
  <si>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</si>
  <si>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</si>
  <si>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</si>
  <si>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</si>
  <si>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</si>
  <si>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</si>
  <si>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</si>
  <si>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</si>
  <si>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</si>
  <si>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</si>
  <si>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</si>
  <si>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</si>
  <si>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</si>
  <si>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</si>
  <si>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</si>
  <si>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</si>
  <si>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</si>
  <si>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</si>
  <si>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</si>
  <si>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</si>
  <si>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</si>
  <si>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</si>
  <si>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</si>
  <si>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</si>
  <si>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</si>
  <si>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</si>
  <si>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</si>
  <si>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</si>
  <si>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</si>
  <si>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</si>
  <si>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</si>
  <si>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</si>
  <si>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</si>
  <si>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</si>
  <si>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</si>
  <si>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</si>
  <si>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</si>
  <si>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</si>
  <si>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</si>
  <si>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</si>
  <si>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</si>
  <si>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</si>
  <si>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</si>
  <si>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</si>
  <si>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</si>
  <si>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</si>
  <si>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</si>
  <si>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</si>
  <si>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</si>
  <si>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</si>
  <si>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</si>
  <si>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</si>
  <si>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</si>
  <si>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</si>
  <si>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</si>
  <si>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</si>
  <si>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</si>
  <si>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</si>
  <si>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</si>
  <si>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</si>
  <si>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</si>
  <si>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</si>
  <si>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</si>
  <si>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</si>
  <si>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</si>
  <si>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</si>
  <si>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</si>
  <si>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</si>
  <si>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</si>
  <si>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</si>
  <si>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</si>
  <si>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</si>
  <si>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</si>
  <si>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</si>
  <si>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</si>
  <si>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</si>
  <si>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</si>
  <si>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</si>
  <si>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</si>
  <si>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</si>
  <si>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</si>
  <si>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</si>
  <si>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</si>
  <si>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</si>
  <si>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</si>
  <si>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</si>
  <si>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</si>
  <si>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</si>
  <si>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</si>
  <si>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</si>
  <si>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</si>
  <si>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</si>
  <si>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</si>
  <si>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</si>
  <si>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</si>
  <si>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</si>
  <si>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</si>
  <si>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</si>
  <si>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</si>
  <si>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</si>
  <si>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</si>
  <si>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</si>
  <si>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</si>
  <si>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</si>
  <si>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</si>
  <si>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</si>
  <si>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</si>
  <si>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</si>
  <si>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</si>
  <si>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</si>
  <si>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</si>
  <si>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</si>
  <si>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</si>
  <si>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</si>
  <si>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</si>
  <si>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</si>
  <si>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</si>
  <si>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</si>
  <si>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</si>
  <si>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</si>
  <si>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</si>
  <si>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</si>
  <si>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</si>
  <si>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</si>
  <si>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</si>
  <si>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</si>
  <si>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</si>
  <si>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</si>
  <si>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</si>
  <si>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</si>
  <si>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</si>
  <si>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</si>
  <si>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</si>
  <si>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</si>
  <si>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</si>
  <si>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</si>
  <si>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</si>
  <si>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</si>
  <si>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</si>
  <si>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</si>
  <si>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</si>
  <si>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</si>
  <si>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</si>
  <si>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</si>
  <si>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</si>
  <si>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</si>
  <si>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</si>
  <si>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</si>
  <si>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</si>
  <si>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</si>
  <si>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</si>
  <si>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</si>
  <si>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</si>
  <si>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</si>
  <si>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</si>
  <si>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</si>
  <si>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</si>
  <si>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</si>
  <si>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</si>
  <si>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</si>
  <si>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</si>
  <si>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</si>
  <si>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</si>
  <si>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</si>
  <si>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</si>
  <si>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</si>
  <si>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</si>
  <si>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</si>
  <si>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</si>
  <si>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</si>
  <si>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</si>
  <si>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</si>
  <si>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</si>
  <si>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</si>
  <si>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</si>
  <si>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</si>
  <si>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</si>
  <si>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</si>
  <si>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</si>
  <si>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</si>
  <si>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</si>
  <si>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</si>
  <si>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</si>
  <si>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</si>
  <si>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</si>
  <si>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</si>
  <si>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</si>
  <si>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</si>
  <si>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</si>
  <si>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</si>
  <si>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</si>
  <si>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</si>
  <si>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</si>
  <si>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</si>
  <si>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</si>
  <si>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</si>
  <si>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</si>
  <si>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</si>
  <si>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</si>
  <si>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</si>
  <si>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</si>
  <si>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</si>
  <si>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</si>
  <si>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</si>
  <si>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</si>
  <si>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</si>
  <si>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</si>
  <si>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</si>
  <si>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</si>
  <si>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</si>
  <si>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</si>
  <si>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</si>
  <si>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</si>
  <si>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</si>
  <si>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</si>
  <si>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</si>
  <si>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</si>
  <si>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</si>
  <si>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</si>
  <si>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</si>
  <si>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</si>
  <si>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</si>
  <si>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</si>
  <si>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</si>
  <si>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</si>
  <si>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</si>
  <si>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</si>
  <si>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</si>
  <si>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</si>
  <si>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</si>
  <si>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</si>
  <si>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</si>
  <si>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</si>
  <si>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</si>
  <si>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</si>
  <si>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</si>
  <si>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</si>
  <si>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</si>
  <si>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</si>
  <si>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</si>
  <si>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</si>
  <si>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</si>
  <si>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</si>
  <si>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</si>
  <si>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</si>
  <si>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</si>
  <si>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</si>
  <si>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</si>
  <si>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</si>
  <si>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</si>
  <si>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</si>
  <si>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</si>
  <si>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</si>
  <si>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</si>
  <si>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</si>
  <si>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</si>
  <si>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</si>
  <si>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</si>
  <si>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</si>
  <si>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</si>
  <si>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</si>
  <si>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</si>
  <si>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</si>
  <si>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</si>
  <si>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</si>
  <si>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</si>
  <si>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</si>
  <si>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</si>
  <si>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</si>
  <si>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</si>
  <si>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</si>
  <si>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</si>
  <si>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</si>
  <si>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</si>
  <si>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</si>
  <si>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</si>
  <si>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</si>
  <si>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</si>
  <si>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</si>
  <si>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</si>
  <si>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</si>
  <si>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</si>
  <si>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</si>
  <si>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</si>
  <si>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</si>
  <si>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</si>
  <si>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</si>
  <si>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</si>
  <si>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</si>
  <si>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</si>
  <si>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</si>
  <si>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</si>
  <si>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</si>
  <si>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</si>
  <si>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</si>
  <si>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</si>
  <si>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</si>
  <si>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</si>
  <si>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</si>
  <si>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</si>
  <si>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</si>
  <si>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</si>
  <si>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</si>
  <si>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</si>
  <si>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</si>
  <si>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</si>
  <si>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</si>
  <si>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</si>
  <si>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</si>
  <si>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</si>
  <si>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</si>
  <si>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</si>
  <si>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</si>
  <si>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</si>
  <si>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</si>
  <si>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</si>
  <si>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</si>
  <si>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</si>
  <si>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</si>
  <si>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</si>
  <si>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</si>
  <si>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</si>
  <si>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</si>
  <si>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</si>
  <si>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</si>
  <si>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</si>
  <si>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</si>
  <si>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</si>
  <si>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</si>
  <si>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</si>
  <si>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</si>
  <si>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</si>
  <si>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</si>
  <si>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</si>
  <si>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</si>
  <si>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</si>
  <si>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</si>
  <si>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</si>
  <si>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</si>
  <si>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</si>
  <si>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</si>
  <si>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</si>
  <si>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</si>
  <si>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</si>
  <si>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</si>
  <si>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</si>
  <si>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</si>
  <si>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</si>
  <si>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</si>
  <si>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</si>
  <si>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</si>
  <si>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</si>
  <si>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</si>
  <si>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</si>
  <si>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</si>
  <si>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</si>
  <si>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</si>
  <si>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</si>
  <si>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</si>
  <si>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</si>
  <si>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</si>
  <si>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</si>
  <si>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</si>
  <si>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</si>
  <si>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</si>
  <si>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</si>
  <si>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</si>
  <si>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</si>
  <si>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</si>
  <si>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</si>
  <si>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</si>
  <si>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</si>
  <si>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</si>
  <si>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</si>
  <si>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</si>
  <si>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</si>
  <si>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</si>
  <si>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</si>
  <si>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</si>
  <si>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</si>
  <si>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</si>
  <si>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</si>
  <si>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</si>
  <si>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</si>
  <si>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</si>
  <si>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</si>
  <si>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</si>
  <si>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</si>
  <si>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</si>
  <si>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</si>
  <si>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</si>
  <si>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</si>
  <si>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</si>
  <si>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</si>
  <si>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</si>
  <si>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</si>
  <si>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</si>
  <si>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</si>
  <si>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</si>
  <si>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</si>
  <si>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</si>
  <si>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</si>
  <si>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</si>
  <si>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</si>
  <si>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</si>
  <si>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</si>
  <si>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</si>
  <si>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</si>
  <si>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</si>
  <si>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</si>
  <si>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</si>
  <si>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</si>
  <si>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</si>
  <si>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</si>
  <si>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</si>
  <si>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</si>
  <si>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</si>
  <si>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</si>
  <si>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</si>
  <si>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</si>
  <si>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</si>
  <si>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</si>
  <si>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</si>
  <si>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</si>
  <si>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</si>
  <si>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</si>
  <si>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</si>
  <si>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</si>
  <si>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</si>
  <si>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</si>
  <si>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</si>
  <si>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</si>
  <si>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</si>
  <si>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</si>
  <si>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</si>
  <si>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</si>
  <si>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</si>
  <si>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</si>
  <si>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</si>
  <si>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</si>
  <si>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</si>
  <si>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</si>
  <si>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</si>
  <si>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</si>
  <si>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</si>
  <si>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</si>
  <si>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</si>
  <si>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</si>
  <si>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</si>
  <si>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</si>
  <si>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</si>
  <si>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</si>
  <si>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</si>
  <si>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</si>
  <si>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</si>
  <si>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</si>
  <si>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</si>
  <si>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</si>
  <si>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</si>
  <si>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</si>
  <si>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</si>
  <si>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</si>
  <si>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</si>
  <si>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</si>
  <si>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</si>
  <si>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</si>
  <si>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</si>
  <si>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</si>
  <si>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</si>
  <si>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</si>
  <si>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</si>
  <si>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</si>
  <si>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</si>
  <si>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</si>
  <si>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</si>
  <si>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</si>
  <si>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</si>
  <si>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</si>
  <si>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</si>
  <si>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</si>
  <si>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</si>
  <si>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</si>
  <si>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</si>
  <si>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</si>
  <si>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</si>
  <si>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</si>
  <si>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</si>
  <si>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</si>
  <si>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</si>
  <si>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</si>
  <si>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</si>
  <si>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</si>
  <si>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</si>
  <si>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</si>
  <si>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</si>
  <si>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</si>
  <si>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</si>
  <si>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</si>
  <si>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</si>
  <si>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</si>
  <si>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</si>
  <si>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</si>
  <si>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</si>
  <si>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</si>
  <si>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</si>
  <si>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</si>
  <si>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</si>
  <si>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</si>
  <si>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</si>
  <si>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</si>
  <si>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</si>
  <si>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</si>
  <si>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</si>
  <si>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</si>
  <si>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</si>
  <si>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</si>
  <si>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</si>
  <si>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</si>
  <si>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</si>
  <si>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</si>
  <si>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</si>
  <si>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</si>
  <si>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</si>
  <si>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</si>
  <si>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</si>
  <si>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</si>
  <si>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</si>
  <si>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</si>
  <si>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</si>
  <si>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</si>
  <si>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</si>
  <si>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</si>
  <si>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</si>
  <si>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</si>
  <si>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</si>
  <si>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</si>
  <si>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</si>
  <si>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</si>
  <si>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</si>
  <si>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</si>
  <si>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</si>
  <si>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</si>
  <si>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</si>
  <si>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</si>
  <si>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</si>
  <si>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</si>
  <si>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</si>
  <si>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</si>
  <si>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</si>
  <si>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</si>
  <si>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</si>
  <si>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</si>
  <si>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</si>
  <si>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</si>
  <si>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</si>
  <si>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</si>
  <si>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</si>
  <si>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</si>
  <si>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</si>
  <si>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</si>
  <si>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</si>
  <si>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</si>
  <si>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</si>
  <si>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</si>
  <si>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</si>
  <si>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</si>
  <si>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</si>
  <si>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</si>
  <si>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</si>
  <si>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</si>
  <si>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</si>
  <si>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</si>
  <si>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</si>
  <si>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</si>
  <si>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</si>
  <si>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</si>
  <si>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</si>
  <si>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</si>
  <si>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</si>
  <si>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</si>
  <si>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</si>
  <si>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</si>
  <si>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</si>
  <si>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</si>
  <si>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</si>
  <si>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</si>
  <si>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</si>
  <si>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</si>
  <si>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</si>
  <si>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</si>
  <si>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</si>
  <si>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</si>
  <si>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</si>
  <si>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</si>
  <si>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</si>
  <si>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</si>
  <si>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</si>
  <si>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</si>
  <si>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</si>
  <si>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</si>
  <si>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</si>
  <si>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</si>
  <si>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</si>
  <si>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</si>
  <si>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</si>
  <si>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</si>
  <si>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</si>
  <si>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</si>
  <si>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</si>
  <si>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</si>
  <si>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</si>
  <si>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</si>
  <si>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</si>
  <si>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</si>
  <si>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</si>
  <si>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</si>
  <si>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</si>
  <si>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</si>
  <si>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</si>
  <si>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</si>
  <si>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</si>
  <si>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</si>
  <si>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</si>
  <si>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</si>
  <si>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</si>
  <si>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</si>
  <si>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</si>
  <si>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</si>
  <si>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</si>
  <si>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</si>
  <si>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</si>
  <si>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</si>
  <si>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</si>
  <si>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</si>
  <si>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</si>
  <si>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</si>
  <si>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</si>
  <si>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</si>
  <si>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</si>
  <si>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</si>
  <si>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</si>
  <si>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</si>
  <si>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</si>
  <si>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</si>
  <si>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</si>
  <si>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</si>
  <si>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</si>
  <si>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</si>
  <si>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</si>
  <si>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</si>
  <si>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</si>
  <si>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</si>
  <si>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</si>
  <si>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</si>
  <si>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</si>
  <si>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</si>
  <si>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</si>
  <si>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</si>
  <si>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</si>
  <si>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</si>
  <si>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</si>
  <si>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</si>
  <si>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</si>
  <si>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</si>
  <si>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</si>
  <si>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</si>
  <si>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</si>
  <si>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</si>
  <si>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</si>
  <si>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</si>
  <si>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</si>
  <si>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</si>
  <si>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</si>
  <si>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</si>
  <si>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</si>
  <si>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</si>
  <si>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</si>
  <si>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</si>
  <si>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</si>
  <si>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</si>
  <si>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</si>
  <si>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</si>
  <si>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</si>
  <si>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</si>
  <si>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</si>
  <si>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</si>
  <si>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</si>
  <si>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</si>
  <si>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</si>
  <si>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</si>
  <si>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</si>
  <si>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</si>
  <si>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</si>
  <si>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</si>
  <si>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</si>
  <si>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</si>
  <si>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</si>
  <si>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</si>
  <si>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</si>
  <si>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</si>
  <si>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</si>
  <si>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</si>
  <si>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</si>
  <si>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</si>
  <si>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</si>
  <si>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</si>
  <si>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</si>
  <si>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</si>
  <si>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</si>
  <si>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</si>
  <si>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</si>
  <si>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</si>
  <si>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</si>
  <si>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</si>
  <si>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</si>
  <si>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</si>
  <si>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</si>
  <si>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</si>
  <si>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</si>
  <si>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</si>
  <si>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</si>
  <si>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</si>
  <si>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</si>
  <si>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</si>
  <si>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</si>
  <si>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</si>
  <si>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</si>
  <si>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</si>
  <si>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</si>
  <si>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</si>
  <si>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</si>
  <si>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</si>
  <si>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</si>
  <si>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</si>
  <si>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</si>
  <si>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</si>
  <si>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</si>
  <si>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</si>
  <si>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</si>
  <si>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</si>
  <si>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</si>
  <si>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</si>
  <si>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</si>
  <si>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</si>
  <si>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</si>
  <si>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</si>
  <si>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</si>
  <si>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</si>
  <si>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</si>
  <si>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</si>
  <si>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</si>
  <si>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</si>
  <si>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</si>
  <si>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</si>
  <si>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</si>
  <si>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</si>
  <si>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</si>
  <si>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</si>
  <si>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</si>
  <si>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</si>
  <si>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</si>
  <si>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</si>
  <si>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</si>
  <si>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</si>
  <si>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</si>
  <si>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</si>
  <si>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</si>
  <si>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</si>
  <si>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</si>
  <si>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</si>
  <si>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</si>
  <si>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</si>
  <si>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</si>
  <si>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</si>
  <si>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</si>
  <si>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</si>
  <si>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</si>
  <si>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</si>
  <si>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</si>
  <si>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</si>
  <si>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</si>
  <si>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</si>
  <si>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</si>
  <si>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</si>
  <si>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</si>
  <si>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</si>
  <si>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</si>
  <si>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</si>
  <si>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</si>
  <si>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</si>
  <si>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</si>
  <si>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</si>
  <si>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</si>
  <si>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</si>
  <si>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</si>
  <si>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</si>
  <si>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</si>
  <si>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</si>
  <si>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</si>
  <si>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</si>
  <si>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</si>
  <si>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</si>
  <si>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</si>
  <si>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</si>
  <si>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</si>
  <si>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</si>
  <si>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</si>
  <si>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</si>
  <si>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</si>
  <si>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</si>
  <si>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</si>
  <si>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</si>
  <si>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</si>
  <si>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</si>
  <si>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</si>
  <si>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</si>
  <si>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</si>
  <si>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</si>
  <si>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</si>
  <si>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</si>
  <si>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</si>
  <si>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</si>
  <si>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</si>
  <si>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</si>
  <si>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</si>
  <si>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</si>
  <si>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</si>
  <si>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</si>
  <si>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</si>
  <si>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</si>
  <si>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</si>
  <si>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</si>
  <si>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</si>
  <si>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</si>
  <si>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</si>
  <si>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</si>
  <si>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</si>
  <si>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</si>
  <si>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</si>
  <si>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</si>
  <si>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</si>
  <si>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</si>
  <si>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</si>
  <si>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</si>
  <si>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</si>
  <si>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</si>
  <si>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</si>
  <si>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</si>
  <si>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</si>
  <si>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</si>
  <si>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</si>
  <si>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</si>
  <si>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</si>
  <si>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</si>
  <si>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</si>
  <si>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</si>
  <si>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</si>
  <si>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</si>
  <si>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</si>
  <si>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</si>
  <si>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</si>
  <si>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</si>
  <si>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</si>
  <si>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</si>
  <si>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</si>
  <si>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</si>
  <si>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</si>
  <si>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</si>
  <si>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</si>
  <si>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</si>
  <si>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</si>
  <si>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</si>
  <si>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</si>
  <si>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</si>
  <si>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</si>
  <si>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</si>
  <si>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</si>
  <si>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</si>
  <si>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</si>
  <si>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</si>
  <si>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</si>
  <si>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</si>
  <si>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</si>
  <si>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</si>
  <si>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</si>
  <si>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</si>
  <si>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</si>
  <si>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</si>
  <si>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</si>
  <si>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</si>
  <si>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</si>
  <si>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</si>
  <si>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</si>
  <si>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</si>
  <si>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</si>
  <si>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</si>
  <si>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</si>
  <si>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</si>
  <si>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</si>
  <si>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</si>
  <si>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</si>
  <si>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</si>
  <si>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</si>
  <si>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</si>
  <si>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</si>
  <si>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</si>
  <si>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</si>
  <si>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</si>
  <si>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</si>
  <si>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</si>
  <si>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</si>
  <si>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</si>
  <si>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</si>
  <si>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</si>
  <si>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</si>
  <si>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</si>
  <si>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</si>
  <si>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</si>
  <si>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</si>
  <si>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</si>
  <si>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</si>
  <si>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</si>
  <si>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</si>
  <si>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</si>
  <si>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</si>
  <si>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</si>
  <si>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</si>
  <si>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</si>
  <si>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</si>
  <si>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</si>
  <si>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</si>
  <si>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</si>
  <si>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</si>
  <si>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</si>
  <si>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</si>
  <si>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</si>
  <si>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</si>
  <si>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</si>
  <si>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</si>
  <si>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</si>
  <si>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</si>
  <si>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</si>
  <si>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</si>
  <si>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</si>
  <si>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</si>
  <si>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</si>
  <si>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</si>
  <si>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</si>
  <si>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</si>
  <si>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</si>
  <si>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</si>
  <si>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</si>
  <si>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</si>
  <si>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</si>
  <si>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</si>
  <si>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</si>
  <si>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</si>
  <si>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</si>
  <si>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</si>
  <si>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</si>
  <si>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</si>
  <si>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</si>
  <si>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</si>
  <si>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</si>
  <si>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</si>
  <si>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</si>
  <si>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</si>
  <si>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</si>
  <si>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</si>
  <si>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</si>
  <si>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</si>
  <si>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</si>
  <si>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</si>
  <si>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</si>
  <si>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</si>
  <si>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</si>
  <si>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</si>
  <si>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</si>
  <si>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</si>
  <si>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</si>
  <si>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</si>
  <si>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</si>
  <si>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</si>
  <si>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</si>
  <si>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</si>
  <si>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</si>
  <si>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</si>
  <si>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</si>
  <si>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</si>
  <si>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</si>
  <si>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</si>
  <si>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</si>
  <si>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</si>
  <si>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</si>
  <si>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</si>
  <si>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</si>
  <si>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</si>
  <si>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</si>
  <si>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</si>
  <si>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</si>
  <si>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</si>
  <si>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</si>
  <si>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</si>
  <si>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</si>
  <si>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</si>
  <si>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</si>
  <si>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</si>
  <si>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</si>
  <si>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</si>
  <si>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</si>
  <si>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</si>
  <si>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</si>
  <si>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</si>
  <si>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</si>
  <si>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</si>
  <si>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</si>
  <si>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</si>
  <si>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</si>
  <si>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</si>
  <si>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</si>
  <si>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</si>
  <si>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</si>
  <si>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</si>
  <si>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</si>
  <si>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</si>
  <si>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</si>
  <si>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</si>
  <si>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</si>
  <si>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</si>
  <si>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</si>
  <si>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</si>
  <si>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</si>
  <si>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</si>
  <si>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</si>
  <si>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</si>
  <si>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</si>
  <si>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</si>
  <si>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</si>
  <si>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</si>
  <si>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</si>
  <si>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</si>
  <si>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</si>
  <si>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</si>
  <si>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</si>
  <si>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</si>
  <si>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</si>
  <si>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</si>
  <si>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</si>
  <si>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</si>
  <si>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</si>
  <si>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</si>
  <si>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</si>
  <si>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</si>
  <si>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</si>
  <si>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</si>
  <si>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</si>
  <si>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</si>
  <si>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</si>
  <si>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</si>
  <si>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</si>
  <si>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</si>
  <si>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</si>
  <si>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</si>
  <si>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</si>
  <si>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</si>
  <si>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</si>
  <si>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</si>
  <si>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</si>
  <si>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</si>
  <si>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</si>
  <si>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</si>
  <si>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</si>
  <si>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</si>
  <si>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</si>
  <si>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</si>
  <si>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</si>
  <si>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</si>
  <si>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</si>
  <si>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</si>
  <si>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</si>
  <si>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</si>
  <si>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</si>
  <si>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</si>
  <si>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</si>
  <si>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</si>
  <si>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</si>
  <si>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</si>
  <si>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</si>
  <si>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</si>
  <si>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</si>
  <si>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</si>
  <si>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</si>
  <si>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</si>
  <si>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</si>
  <si>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</si>
  <si>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</si>
  <si>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</si>
  <si>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</si>
  <si>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</si>
  <si>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</si>
  <si>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</si>
  <si>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</si>
  <si>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</si>
  <si>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</si>
  <si>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</si>
  <si>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</si>
  <si>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</si>
  <si>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</si>
  <si>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</si>
  <si>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</si>
  <si>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</si>
  <si>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</si>
  <si>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</si>
  <si>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</si>
  <si>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</si>
  <si>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</si>
  <si>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</si>
  <si>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</si>
  <si>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</si>
  <si>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</si>
  <si>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</si>
  <si>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</si>
  <si>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</si>
  <si>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</si>
  <si>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</si>
  <si>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</si>
  <si>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</si>
  <si>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</si>
  <si>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</si>
  <si>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</si>
  <si>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</si>
  <si>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</si>
  <si>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</si>
  <si>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</si>
  <si>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</si>
  <si>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</si>
  <si>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</si>
  <si>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</si>
  <si>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</si>
  <si>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</si>
  <si>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</si>
  <si>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</si>
  <si>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</si>
  <si>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</si>
  <si>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</si>
  <si>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</si>
  <si>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</si>
  <si>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</si>
  <si>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</si>
  <si>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</si>
  <si>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</si>
  <si>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</si>
  <si>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</si>
  <si>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</si>
  <si>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</si>
  <si>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</si>
  <si>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</si>
  <si>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</si>
  <si>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</si>
  <si>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</si>
  <si>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</si>
  <si>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</si>
  <si>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</si>
  <si>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</si>
  <si>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</si>
  <si>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</si>
  <si>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</si>
  <si>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</si>
  <si>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</si>
  <si>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</si>
  <si>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</si>
  <si>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</si>
  <si>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</si>
  <si>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</si>
  <si>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</si>
  <si>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</si>
  <si>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</si>
  <si>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</si>
  <si>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</si>
  <si>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</si>
  <si>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</si>
  <si>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</si>
  <si>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</si>
  <si>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</si>
  <si>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</si>
  <si>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</si>
  <si>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</si>
  <si>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</si>
  <si>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</si>
  <si>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</si>
  <si>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</si>
  <si>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</si>
  <si>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</si>
  <si>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</si>
  <si>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</si>
  <si>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</si>
  <si>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</si>
  <si>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</si>
  <si>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</si>
  <si>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</si>
  <si>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</si>
  <si>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</si>
  <si>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</si>
  <si>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</si>
  <si>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</si>
  <si>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</si>
  <si>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</si>
  <si>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</si>
  <si>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</si>
  <si>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</si>
  <si>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</si>
  <si>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</si>
  <si>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</si>
  <si>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</si>
  <si>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</si>
  <si>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</si>
  <si>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</si>
  <si>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</si>
  <si>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</si>
  <si>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</si>
  <si>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</si>
  <si>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</si>
  <si>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</si>
  <si>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</si>
  <si>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</si>
  <si>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</si>
  <si>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</si>
  <si>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</si>
  <si>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</si>
  <si>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</si>
  <si>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</si>
  <si>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</si>
  <si>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</si>
  <si>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</si>
  <si>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</si>
  <si>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</si>
  <si>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</si>
  <si>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</si>
  <si>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</si>
  <si>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</si>
  <si>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</si>
  <si>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</si>
  <si>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</si>
  <si>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</si>
  <si>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</si>
  <si>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</si>
  <si>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</si>
  <si>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</si>
  <si>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</si>
  <si>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</si>
  <si>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</si>
  <si>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</si>
  <si>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</si>
  <si>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</si>
  <si>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</si>
  <si>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</si>
  <si>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</si>
  <si>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</si>
  <si>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</si>
  <si>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</si>
  <si>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</si>
  <si>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</si>
  <si>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</si>
  <si>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</si>
  <si>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</si>
  <si>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</si>
  <si>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</si>
  <si>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</si>
  <si>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</si>
  <si>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</si>
  <si>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</si>
  <si>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</si>
  <si>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</si>
  <si>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</si>
  <si>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</si>
  <si>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</si>
  <si>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</si>
  <si>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</si>
  <si>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</si>
  <si>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</si>
  <si>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</si>
  <si>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</si>
  <si>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</si>
  <si>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</si>
  <si>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</si>
  <si>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</si>
  <si>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</si>
  <si>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</si>
  <si>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</si>
  <si>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</si>
  <si>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</si>
  <si>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</si>
  <si>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</si>
  <si>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</si>
  <si>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</si>
  <si>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</si>
  <si>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</si>
  <si>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</si>
  <si>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</si>
  <si>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</si>
  <si>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</si>
  <si>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</si>
  <si>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</si>
  <si>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</si>
  <si>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</si>
  <si>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</si>
  <si>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</si>
  <si>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</si>
  <si>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</si>
  <si>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</si>
  <si>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</si>
  <si>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</si>
  <si>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</si>
  <si>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</si>
  <si>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</si>
  <si>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</si>
  <si>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</si>
  <si>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</si>
  <si>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</si>
  <si>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</si>
  <si>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</si>
  <si>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</si>
  <si>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</si>
  <si>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</si>
  <si>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</si>
  <si>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</si>
  <si>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</si>
  <si>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</si>
  <si>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</si>
  <si>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</si>
  <si>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</si>
  <si>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</si>
  <si>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</si>
  <si>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</si>
  <si>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</si>
  <si>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</si>
  <si>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</si>
  <si>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</si>
  <si>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</si>
  <si>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</si>
  <si>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</si>
  <si>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</si>
  <si>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</si>
  <si>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</si>
  <si>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</si>
  <si>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</si>
  <si>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</si>
  <si>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</si>
  <si>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</si>
  <si>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</si>
  <si>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</si>
  <si>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</si>
  <si>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</si>
  <si>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</si>
  <si>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</si>
  <si>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</si>
  <si>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</si>
  <si>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</si>
  <si>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</si>
  <si>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</si>
  <si>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</si>
  <si>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</si>
  <si>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</si>
  <si>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</si>
  <si>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</si>
  <si>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</si>
  <si>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</si>
  <si>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</si>
  <si>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</si>
  <si>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</si>
  <si>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</si>
  <si>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</si>
  <si>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</si>
  <si>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</si>
  <si>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</si>
  <si>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</si>
  <si>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</si>
  <si>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</si>
  <si>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</si>
  <si>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</si>
  <si>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</si>
  <si>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</si>
  <si>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</si>
  <si>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</si>
  <si>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</si>
  <si>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</si>
  <si>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</si>
  <si>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</si>
  <si>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</si>
  <si>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</si>
  <si>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</si>
  <si>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</si>
  <si>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</si>
  <si>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</si>
  <si>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</si>
  <si>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</si>
  <si>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</si>
  <si>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</si>
  <si>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</si>
  <si>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</si>
  <si>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</si>
  <si>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</si>
  <si>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</si>
  <si>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</si>
  <si>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</si>
  <si>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</si>
  <si>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</si>
  <si>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</si>
  <si>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</si>
  <si>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</si>
  <si>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</si>
  <si>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</si>
  <si>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</si>
  <si>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</si>
  <si>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</si>
  <si>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</si>
  <si>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</si>
  <si>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</si>
  <si>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</si>
  <si>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</si>
  <si>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</si>
  <si>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</si>
  <si>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</si>
  <si>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</si>
  <si>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</si>
  <si>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</si>
  <si>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</si>
  <si>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</si>
  <si>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</si>
  <si>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</si>
  <si>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</si>
  <si>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</si>
  <si>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</si>
  <si>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</si>
  <si>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</si>
  <si>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</si>
  <si>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</si>
  <si>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</si>
  <si>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</si>
  <si>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</si>
  <si>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</si>
  <si>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</si>
  <si>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</si>
  <si>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</si>
  <si>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</si>
  <si>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</si>
  <si>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</si>
  <si>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</si>
  <si>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</si>
  <si>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</si>
  <si>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</si>
  <si>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</si>
  <si>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</si>
  <si>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</si>
  <si>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</si>
  <si>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</si>
  <si>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</si>
  <si>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</si>
  <si>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</si>
  <si>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</si>
  <si>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</si>
  <si>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</si>
  <si>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</si>
  <si>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</si>
  <si>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</si>
  <si>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</si>
  <si>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</si>
  <si>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</si>
  <si>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</si>
  <si>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</si>
  <si>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</si>
  <si>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</si>
  <si>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</si>
  <si>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</si>
  <si>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</si>
  <si>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</si>
  <si>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</si>
  <si>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</si>
  <si>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</si>
  <si>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</si>
  <si>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</si>
  <si>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</si>
  <si>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</si>
  <si>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</si>
  <si>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</si>
  <si>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</si>
  <si>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</si>
  <si>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</si>
  <si>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</si>
  <si>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</si>
  <si>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</si>
  <si>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</si>
  <si>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</si>
  <si>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</si>
  <si>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</si>
  <si>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</si>
  <si>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</si>
  <si>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</si>
  <si>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</si>
  <si>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</si>
  <si>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</si>
  <si>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</si>
  <si>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</si>
  <si>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</si>
  <si>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</si>
  <si>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</si>
  <si>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</si>
  <si>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</si>
  <si>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</si>
  <si>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</si>
  <si>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</si>
  <si>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</si>
  <si>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</si>
  <si>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</si>
  <si>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</si>
  <si>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</si>
  <si>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</si>
  <si>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</si>
  <si>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</si>
  <si>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</si>
  <si>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</si>
  <si>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</si>
  <si>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</si>
  <si>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</si>
  <si>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</si>
  <si>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</si>
  <si>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</si>
  <si>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</si>
  <si>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</si>
  <si>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</si>
  <si>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</si>
  <si>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</si>
  <si>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</si>
  <si>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</si>
  <si>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</si>
  <si>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</si>
  <si>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</si>
  <si>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</si>
  <si>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</si>
  <si>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</si>
  <si>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</si>
  <si>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</si>
  <si>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</si>
  <si>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</si>
  <si>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</si>
  <si>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</si>
  <si>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</si>
  <si>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</si>
  <si>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</si>
  <si>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</si>
  <si>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</si>
  <si>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</si>
  <si>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</si>
  <si>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</si>
  <si>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</si>
  <si>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</si>
  <si>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</si>
  <si>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</si>
  <si>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</si>
  <si>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</si>
  <si>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</si>
  <si>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</si>
  <si>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</si>
  <si>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</si>
  <si>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</si>
  <si>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</si>
  <si>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</si>
  <si>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</si>
  <si>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</si>
  <si>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</si>
  <si>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</si>
  <si>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</si>
  <si>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</si>
  <si>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</si>
  <si>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</si>
  <si>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</si>
  <si>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</si>
  <si>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</si>
  <si>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</si>
  <si>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</si>
  <si>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</si>
  <si>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</si>
  <si>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</si>
  <si>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</si>
  <si>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</si>
  <si>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</si>
  <si>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</si>
  <si>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</si>
  <si>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</si>
  <si>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</si>
  <si>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</si>
  <si>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</si>
  <si>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</si>
  <si>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</si>
  <si>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</si>
  <si>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</si>
  <si>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</si>
  <si>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</si>
  <si>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</si>
  <si>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</si>
  <si>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</si>
  <si>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</si>
  <si>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</si>
  <si>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</si>
  <si>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</si>
  <si>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</si>
  <si>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</si>
  <si>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</si>
  <si>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</si>
  <si>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</si>
  <si>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</si>
  <si>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</si>
  <si>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</si>
  <si>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</si>
  <si>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</si>
  <si>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</si>
  <si>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</si>
  <si>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</si>
  <si>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</si>
  <si>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</si>
  <si>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</si>
  <si>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</si>
  <si>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</si>
  <si>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</si>
  <si>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</si>
  <si>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</si>
  <si>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</si>
  <si>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</si>
  <si>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</si>
  <si>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</si>
  <si>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</si>
  <si>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</si>
  <si>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</si>
  <si>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</si>
  <si>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</si>
  <si>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</si>
  <si>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</si>
  <si>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</si>
  <si>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</si>
  <si>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</si>
  <si>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</si>
  <si>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</si>
  <si>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</si>
  <si>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</si>
  <si>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</si>
  <si>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</si>
  <si>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</si>
  <si>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</si>
  <si>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</si>
  <si>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</si>
  <si>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</si>
  <si>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</si>
  <si>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</si>
  <si>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</si>
  <si>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</si>
  <si>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</si>
  <si>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</si>
  <si>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</si>
  <si>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</si>
  <si>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</si>
  <si>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</si>
  <si>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</si>
  <si>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</si>
  <si>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</si>
  <si>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</si>
  <si>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</si>
  <si>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</si>
  <si>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</si>
  <si>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</si>
  <si>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</si>
  <si>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</si>
  <si>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</si>
  <si>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</si>
  <si>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</si>
  <si>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</si>
  <si>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</si>
  <si>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</si>
  <si>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</si>
  <si>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</si>
  <si>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</si>
  <si>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</si>
  <si>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</si>
  <si>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</si>
  <si>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</si>
  <si>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</si>
  <si>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</si>
  <si>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</si>
  <si>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</si>
  <si>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</si>
  <si>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</si>
  <si>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</si>
  <si>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</si>
  <si>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</si>
  <si>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</si>
  <si>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</si>
  <si>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</si>
  <si>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</si>
  <si>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</si>
  <si>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</si>
  <si>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</si>
  <si>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</si>
  <si>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</si>
  <si>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</si>
  <si>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</si>
  <si>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</si>
  <si>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</si>
  <si>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</si>
  <si>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</si>
  <si>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</si>
  <si>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</si>
  <si>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</si>
  <si>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</si>
  <si>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</si>
  <si>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</si>
  <si>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</si>
  <si>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</si>
  <si>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</si>
  <si>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</si>
  <si>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</si>
  <si>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</si>
  <si>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</si>
  <si>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</si>
  <si>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</si>
  <si>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</si>
  <si>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</si>
  <si>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</si>
  <si>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</si>
  <si>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</si>
  <si>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</si>
  <si>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</si>
  <si>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</si>
  <si>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</si>
  <si>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</si>
  <si>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</si>
  <si>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</si>
  <si>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</si>
  <si>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</si>
  <si>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</si>
  <si>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</si>
  <si>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</si>
  <si>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</si>
  <si>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</si>
  <si>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</si>
  <si>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</si>
  <si>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</si>
  <si>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</si>
  <si>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</si>
  <si>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</si>
  <si>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</si>
  <si>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</si>
  <si>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</si>
  <si>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</si>
  <si>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</si>
  <si>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</si>
  <si>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</si>
  <si>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</si>
  <si>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</si>
  <si>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</si>
  <si>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</si>
  <si>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</si>
  <si>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</si>
  <si>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</si>
  <si>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</si>
  <si>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</si>
  <si>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</si>
  <si>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</si>
  <si>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</si>
  <si>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</si>
  <si>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</si>
  <si>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</si>
  <si>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</si>
  <si>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</si>
  <si>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</si>
  <si>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</si>
  <si>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</si>
  <si>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</si>
  <si>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</si>
  <si>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</si>
  <si>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</si>
  <si>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</si>
  <si>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</si>
  <si>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</si>
  <si>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</si>
  <si>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</si>
  <si>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</si>
  <si>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</si>
  <si>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</si>
  <si>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</si>
  <si>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</si>
  <si>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</si>
  <si>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</si>
  <si>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</si>
  <si>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</si>
  <si>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</si>
  <si>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</si>
  <si>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</si>
  <si>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</si>
  <si>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</si>
  <si>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</si>
  <si>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</si>
  <si>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</si>
  <si>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</si>
  <si>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</si>
  <si>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</si>
  <si>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</si>
  <si>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</si>
  <si>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</si>
  <si>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</si>
  <si>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</si>
  <si>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</si>
  <si>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</si>
  <si>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</si>
  <si>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</si>
  <si>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</si>
  <si>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</si>
  <si>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</si>
  <si>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</si>
  <si>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</si>
  <si>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</si>
  <si>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</si>
  <si>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</si>
  <si>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</si>
  <si>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</si>
  <si>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</si>
  <si>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</si>
  <si>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</si>
  <si>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</si>
  <si>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</si>
  <si>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</si>
  <si>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</si>
  <si>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</si>
  <si>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</si>
  <si>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</si>
  <si>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</si>
  <si>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</si>
  <si>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</si>
  <si>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</si>
  <si>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</si>
  <si>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</si>
  <si>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</si>
  <si>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</si>
  <si>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</si>
  <si>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</si>
  <si>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</si>
  <si>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</si>
  <si>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</si>
  <si>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</si>
  <si>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</si>
  <si>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</si>
  <si>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</si>
  <si>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</si>
  <si>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</si>
  <si>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</si>
  <si>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</si>
  <si>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</si>
  <si>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</si>
  <si>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</si>
  <si>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</si>
  <si>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</si>
  <si>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</si>
  <si>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</si>
  <si>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</si>
  <si>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</si>
  <si>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</si>
  <si>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</si>
  <si>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</si>
  <si>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</si>
  <si>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</si>
  <si>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</si>
  <si>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</si>
  <si>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</si>
  <si>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</si>
  <si>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</si>
  <si>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</si>
  <si>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</si>
  <si>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</si>
  <si>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</si>
  <si>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</si>
  <si>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</si>
  <si>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</si>
  <si>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</si>
  <si>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</si>
  <si>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</si>
  <si>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</si>
  <si>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</si>
  <si>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</si>
  <si>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</si>
  <si>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</si>
  <si>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</si>
  <si>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</si>
  <si>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</si>
  <si>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</si>
  <si>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</si>
  <si>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</si>
  <si>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</si>
  <si>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</si>
  <si>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</si>
  <si>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</si>
  <si>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</si>
  <si>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</si>
  <si>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</si>
  <si>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</si>
  <si>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</si>
  <si>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</si>
  <si>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</si>
  <si>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</si>
  <si>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</si>
  <si>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</si>
  <si>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</si>
  <si>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</si>
  <si>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</si>
  <si>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</si>
  <si>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</si>
  <si>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</si>
  <si>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</si>
  <si>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</si>
  <si>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</si>
  <si>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</si>
  <si>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</si>
  <si>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</si>
  <si>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</si>
  <si>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</si>
  <si>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</si>
  <si>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</si>
  <si>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</si>
  <si>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</si>
  <si>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</si>
  <si>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</si>
  <si>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</si>
  <si>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</si>
  <si>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</si>
  <si>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</si>
  <si>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</si>
  <si>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</si>
  <si>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</si>
  <si>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</si>
  <si>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</si>
  <si>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</si>
  <si>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</si>
  <si>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</si>
  <si>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</si>
  <si>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</si>
  <si>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</si>
  <si>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</si>
  <si>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</si>
  <si>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</si>
  <si>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</si>
  <si>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</si>
  <si>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</si>
  <si>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</si>
  <si>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</si>
  <si>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</si>
  <si>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</si>
  <si>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</si>
  <si>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</si>
  <si>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</si>
  <si>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</si>
  <si>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</si>
  <si>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</si>
  <si>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</si>
  <si>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</si>
  <si>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</si>
  <si>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</si>
  <si>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</si>
  <si>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</si>
  <si>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</si>
  <si>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</si>
  <si>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</si>
  <si>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</si>
  <si>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</si>
  <si>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</si>
  <si>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</si>
  <si>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</si>
  <si>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</si>
  <si>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</si>
  <si>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</si>
  <si>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</si>
  <si>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</si>
  <si>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</si>
  <si>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</si>
  <si>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</si>
  <si>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</si>
  <si>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</si>
  <si>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</si>
  <si>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</si>
  <si>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</si>
  <si>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</si>
  <si>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</si>
  <si>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</si>
  <si>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</si>
  <si>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</si>
  <si>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</si>
  <si>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</si>
  <si>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</si>
  <si>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</si>
  <si>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</si>
  <si>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</si>
  <si>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</si>
  <si>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</si>
  <si>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</si>
  <si>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</si>
  <si>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</si>
  <si>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</si>
  <si>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</si>
  <si>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</si>
  <si>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</si>
  <si>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</si>
  <si>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</si>
  <si>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</si>
  <si>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</si>
  <si>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</si>
  <si>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</si>
  <si>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</si>
  <si>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</si>
  <si>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</si>
  <si>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</si>
  <si>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</si>
  <si>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</si>
  <si>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</si>
  <si>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</si>
  <si>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</si>
  <si>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</si>
  <si>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</si>
  <si>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</si>
  <si>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</si>
  <si>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</si>
  <si>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</si>
  <si>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</si>
  <si>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</si>
  <si>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</si>
  <si>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</si>
  <si>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</si>
  <si>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</si>
  <si>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</si>
  <si>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</si>
  <si>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</si>
  <si>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</si>
  <si>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</si>
  <si>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</si>
  <si>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</si>
  <si>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</si>
  <si>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</si>
  <si>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</si>
  <si>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</si>
  <si>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</si>
  <si>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</si>
  <si>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</si>
  <si>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</si>
  <si>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</si>
  <si>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</si>
  <si>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</si>
  <si>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</si>
  <si>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</si>
  <si>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</si>
  <si>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</si>
  <si>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</si>
  <si>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</si>
  <si>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</si>
  <si>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</si>
  <si>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</si>
  <si>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</si>
  <si>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</si>
  <si>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</si>
  <si>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</si>
  <si>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</si>
  <si>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</si>
  <si>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</si>
  <si>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</si>
  <si>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</si>
  <si>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</si>
  <si>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</si>
  <si>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</si>
  <si>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</si>
  <si>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</si>
  <si>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</si>
  <si>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</si>
  <si>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</si>
  <si>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</si>
  <si>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</si>
  <si>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</si>
  <si>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</si>
  <si>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</si>
  <si>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</si>
  <si>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</si>
  <si>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</si>
  <si>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</si>
  <si>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</si>
  <si>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</si>
  <si>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</si>
  <si>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</si>
  <si>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</si>
  <si>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</si>
  <si>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</si>
  <si>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</si>
  <si>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</si>
  <si>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</si>
  <si>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</si>
  <si>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</si>
  <si>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</si>
  <si>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</si>
  <si>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</si>
  <si>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</si>
  <si>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</si>
  <si>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</si>
  <si>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</si>
  <si>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</si>
  <si>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</si>
  <si>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</si>
  <si>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</si>
  <si>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</si>
  <si>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</si>
  <si>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</si>
  <si>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</si>
  <si>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</si>
  <si>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</si>
  <si>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</si>
  <si>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</si>
  <si>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</si>
  <si>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</si>
  <si>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</si>
  <si>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</si>
  <si>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</si>
  <si>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</si>
  <si>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</si>
  <si>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</si>
  <si>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</si>
  <si>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</si>
  <si>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</si>
  <si>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</si>
  <si>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</si>
  <si>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</si>
  <si>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</si>
  <si>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</si>
  <si>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</si>
  <si>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</si>
  <si>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</si>
  <si>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</si>
  <si>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</si>
  <si>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</si>
  <si>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</si>
  <si>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</si>
  <si>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</si>
  <si>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</si>
  <si>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</si>
  <si>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</si>
  <si>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</si>
  <si>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</si>
  <si>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</si>
  <si>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</si>
  <si>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</si>
  <si>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</si>
  <si>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</si>
  <si>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</si>
  <si>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</si>
  <si>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</si>
  <si>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</si>
  <si>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</si>
  <si>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</si>
  <si>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</si>
  <si>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</si>
  <si>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</si>
  <si>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</si>
  <si>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</si>
  <si>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</si>
  <si>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</si>
  <si>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</si>
  <si>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</si>
  <si>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</si>
  <si>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</si>
  <si>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</si>
  <si>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</si>
  <si>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</si>
  <si>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</si>
  <si>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</si>
  <si>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</si>
  <si>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</si>
  <si>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</si>
  <si>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</si>
  <si>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</si>
  <si>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</si>
  <si>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</si>
  <si>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</si>
  <si>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</si>
  <si>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</si>
  <si>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</si>
  <si>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</si>
  <si>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</si>
  <si>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</si>
  <si>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</si>
  <si>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</si>
  <si>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</si>
  <si>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</si>
  <si>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</si>
  <si>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</si>
  <si>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</si>
  <si>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</si>
  <si>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</si>
  <si>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</si>
  <si>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</si>
  <si>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</si>
  <si>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</si>
  <si>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</si>
  <si>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</si>
  <si>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</si>
  <si>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</si>
  <si>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</si>
  <si>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</si>
  <si>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</si>
  <si>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</si>
  <si>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</si>
  <si>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</si>
  <si>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</si>
  <si>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</si>
  <si>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</si>
  <si>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</si>
  <si>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</si>
  <si>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</si>
  <si>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</si>
  <si>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</si>
  <si>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</si>
  <si>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</si>
  <si>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</si>
  <si>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</si>
  <si>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</si>
  <si>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</si>
  <si>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</si>
  <si>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</si>
  <si>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</si>
  <si>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</si>
  <si>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</si>
  <si>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</si>
  <si>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</si>
  <si>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</si>
  <si>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</si>
  <si>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</si>
  <si>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</si>
  <si>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</si>
  <si>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</si>
  <si>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</si>
  <si>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</si>
  <si>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</si>
  <si>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</si>
  <si>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</si>
  <si>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</si>
  <si>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</si>
  <si>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</si>
  <si>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</si>
  <si>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</si>
  <si>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</si>
  <si>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</si>
  <si>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</si>
  <si>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</si>
  <si>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</si>
  <si>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</si>
  <si>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</si>
  <si>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</si>
  <si>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</si>
  <si>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</si>
  <si>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</si>
  <si>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</si>
  <si>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</si>
  <si>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</si>
  <si>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</si>
  <si>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</si>
  <si>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</si>
  <si>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</si>
  <si>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</si>
  <si>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</si>
  <si>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</si>
  <si>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</si>
  <si>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</si>
  <si>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</si>
  <si>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</si>
  <si>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</si>
  <si>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</si>
  <si>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</si>
  <si>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</si>
  <si>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</si>
  <si>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</si>
  <si>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</si>
  <si>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</si>
  <si>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</si>
  <si>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</si>
  <si>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</si>
  <si>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</si>
  <si>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</si>
  <si>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</si>
  <si>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</si>
  <si>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</si>
  <si>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</si>
  <si>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</si>
  <si>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</si>
  <si>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</si>
  <si>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</si>
  <si>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</si>
  <si>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</si>
  <si>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</si>
  <si>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</si>
  <si>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</si>
  <si>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</si>
  <si>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</si>
  <si>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</si>
  <si>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</si>
  <si>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</si>
  <si>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</si>
  <si>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</si>
  <si>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</si>
  <si>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</si>
  <si>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</si>
  <si>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</si>
  <si>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</si>
  <si>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</si>
  <si>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</si>
  <si>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</si>
  <si>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</si>
  <si>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</si>
  <si>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</si>
  <si>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</si>
  <si>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</si>
  <si>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</si>
  <si>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</si>
  <si>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</si>
  <si>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</si>
  <si>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</si>
  <si>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</si>
  <si>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</si>
  <si>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</si>
  <si>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</si>
  <si>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</si>
  <si>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</si>
  <si>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</si>
  <si>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</si>
  <si>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</si>
  <si>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</si>
  <si>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</si>
  <si>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</si>
  <si>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</si>
  <si>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</si>
  <si>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</si>
  <si>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</si>
  <si>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</si>
  <si>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</si>
  <si>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</si>
  <si>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</si>
  <si>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</si>
  <si>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</si>
  <si>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</si>
  <si>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</si>
  <si>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</si>
  <si>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</si>
  <si>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</si>
  <si>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</si>
  <si>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</si>
  <si>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</si>
  <si>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</si>
  <si>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</si>
  <si>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</si>
  <si>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</si>
  <si>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</si>
  <si>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</si>
  <si>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</si>
  <si>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</si>
  <si>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</si>
  <si>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</si>
  <si>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</si>
  <si>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</si>
  <si>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</si>
  <si>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</si>
  <si>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</si>
  <si>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</si>
  <si>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</si>
  <si>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</si>
  <si>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</si>
  <si>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</si>
  <si>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</si>
  <si>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</si>
  <si>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</si>
  <si>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</si>
  <si>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</si>
  <si>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</si>
  <si>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</si>
  <si>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</si>
  <si>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</si>
  <si>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</si>
  <si>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</si>
  <si>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</si>
  <si>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</si>
  <si>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</si>
  <si>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</si>
  <si>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</si>
  <si>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</si>
  <si>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</si>
  <si>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</si>
  <si>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</si>
  <si>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</si>
  <si>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</si>
  <si>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</si>
  <si>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</si>
  <si>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</si>
  <si>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</si>
  <si>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</si>
  <si>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</si>
  <si>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</si>
  <si>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</si>
  <si>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</si>
  <si>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</si>
  <si>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</si>
  <si>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</si>
  <si>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</si>
  <si>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</si>
  <si>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</si>
  <si>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</si>
  <si>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</si>
  <si>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</si>
  <si>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</si>
  <si>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</si>
  <si>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</si>
  <si>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</si>
  <si>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</si>
  <si>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</si>
  <si>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</si>
  <si>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</si>
  <si>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</si>
  <si>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</si>
  <si>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</si>
  <si>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</si>
  <si>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</si>
  <si>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</si>
  <si>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</si>
  <si>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</si>
  <si>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</si>
  <si>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</si>
  <si>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</si>
  <si>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</si>
  <si>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</si>
  <si>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</si>
  <si>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</si>
  <si>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</si>
  <si>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</si>
  <si>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</si>
  <si>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</si>
  <si>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</si>
  <si>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</si>
  <si>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</si>
  <si>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</si>
  <si>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</si>
  <si>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</si>
  <si>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</si>
  <si>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</si>
  <si>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</si>
  <si>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</si>
  <si>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</si>
  <si>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</si>
  <si>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</si>
  <si>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</si>
  <si>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</si>
  <si>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</si>
  <si>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</si>
  <si>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</si>
  <si>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</si>
  <si>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</si>
  <si>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</si>
  <si>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</si>
  <si>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</si>
  <si>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</si>
  <si>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</si>
  <si>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</si>
  <si>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</si>
  <si>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</si>
  <si>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</si>
  <si>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</si>
  <si>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</si>
  <si>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</si>
  <si>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</si>
  <si>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</si>
  <si>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</si>
  <si>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</si>
  <si>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</si>
  <si>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</si>
  <si>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</si>
  <si>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</si>
  <si>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</si>
  <si>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</si>
  <si>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</si>
  <si>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</si>
  <si>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</si>
  <si>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</si>
  <si>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</si>
  <si>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</si>
  <si>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</si>
  <si>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</si>
  <si>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</si>
  <si>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</si>
  <si>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</si>
  <si>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</si>
  <si>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</si>
  <si>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</si>
  <si>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</si>
  <si>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</si>
  <si>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</si>
  <si>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</si>
  <si>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</si>
  <si>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</si>
  <si>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</si>
  <si>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</si>
  <si>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</si>
  <si>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</si>
  <si>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</si>
  <si>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</si>
  <si>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</si>
  <si>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</si>
  <si>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</si>
  <si>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</si>
  <si>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</si>
  <si>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</si>
  <si>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</si>
  <si>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</si>
  <si>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</si>
  <si>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</si>
  <si>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</si>
  <si>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</si>
  <si>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</si>
  <si>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</si>
  <si>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</si>
  <si>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</si>
  <si>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</si>
  <si>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</si>
  <si>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</si>
  <si>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</si>
  <si>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</si>
  <si>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</si>
  <si>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</si>
  <si>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</si>
  <si>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</si>
  <si>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</si>
  <si>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</si>
  <si>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</si>
  <si>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</si>
  <si>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</si>
  <si>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</si>
  <si>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</si>
  <si>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</si>
  <si>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</si>
  <si>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</si>
  <si>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</si>
  <si>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</si>
  <si>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</si>
  <si>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</si>
  <si>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</si>
  <si>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</si>
  <si>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</si>
  <si>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</si>
  <si>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</si>
  <si>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</si>
  <si>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</si>
  <si>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</si>
  <si>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</si>
  <si>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</si>
  <si>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</si>
  <si>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</si>
  <si>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</si>
  <si>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</si>
  <si>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</si>
  <si>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</si>
  <si>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</si>
  <si>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</si>
  <si>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</si>
  <si>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</si>
  <si>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</si>
  <si>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</si>
  <si>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</si>
  <si>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</si>
  <si>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</si>
  <si>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</si>
  <si>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</si>
  <si>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</si>
  <si>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</si>
  <si>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</si>
  <si>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</si>
  <si>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</si>
  <si>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</si>
  <si>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</si>
  <si>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</si>
  <si>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</si>
  <si>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</si>
  <si>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</si>
  <si>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</si>
  <si>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</si>
  <si>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</si>
  <si>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</si>
  <si>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</si>
  <si>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</si>
  <si>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</si>
  <si>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</si>
  <si>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</si>
  <si>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</si>
  <si>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</si>
  <si>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</si>
  <si>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</si>
  <si>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</si>
  <si>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</si>
  <si>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</si>
  <si>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</si>
  <si>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</si>
  <si>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</si>
  <si>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</si>
  <si>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</si>
  <si>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</si>
  <si>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</si>
  <si>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</si>
  <si>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</si>
  <si>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</si>
  <si>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</si>
  <si>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</si>
  <si>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</si>
  <si>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</si>
  <si>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</si>
  <si>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</si>
  <si>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</si>
  <si>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</si>
  <si>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</si>
  <si>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</si>
  <si>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</si>
  <si>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</si>
  <si>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</si>
  <si>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</si>
  <si>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</si>
  <si>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</si>
  <si>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</si>
  <si>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</si>
  <si>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</si>
  <si>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</si>
  <si>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</si>
  <si>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</si>
  <si>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</si>
  <si>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</si>
  <si>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</si>
  <si>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</si>
  <si>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</si>
  <si>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</si>
  <si>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</si>
  <si>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</si>
  <si>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</si>
  <si>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</si>
  <si>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</si>
  <si>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</si>
  <si>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</si>
  <si>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</si>
  <si>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</si>
  <si>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</si>
  <si>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</si>
  <si>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</si>
  <si>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</si>
  <si>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</si>
  <si>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</si>
  <si>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</si>
  <si>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</si>
  <si>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</si>
  <si>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</si>
  <si>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</si>
  <si>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</si>
  <si>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</si>
  <si>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</si>
  <si>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</si>
  <si>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</si>
  <si>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</si>
  <si>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</si>
  <si>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</si>
  <si>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</si>
  <si>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</si>
  <si>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</si>
  <si>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</si>
  <si>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</si>
  <si>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</si>
  <si>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</si>
  <si>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</si>
  <si>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</si>
  <si>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</si>
  <si>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</si>
  <si>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</si>
  <si>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</si>
  <si>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</si>
  <si>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</si>
  <si>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</si>
  <si>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</si>
  <si>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</si>
  <si>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</si>
  <si>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</si>
  <si>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</si>
  <si>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</si>
  <si>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</si>
  <si>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</si>
  <si>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</si>
  <si>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</si>
  <si>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</si>
  <si>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</si>
  <si>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</si>
  <si>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</si>
  <si>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</si>
  <si>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</si>
  <si>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</si>
  <si>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</si>
  <si>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</si>
  <si>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</si>
  <si>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</si>
  <si>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</si>
  <si>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</si>
  <si>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</si>
  <si>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</si>
  <si>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</si>
  <si>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</si>
  <si>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</si>
  <si>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</si>
  <si>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</si>
  <si>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</si>
  <si>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</si>
  <si>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</si>
  <si>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</si>
  <si>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</si>
  <si>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</si>
  <si>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</si>
  <si>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</si>
  <si>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</si>
  <si>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</si>
  <si>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</si>
  <si>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</si>
  <si>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</si>
  <si>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</si>
  <si>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</si>
  <si>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</si>
  <si>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</si>
  <si>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</si>
  <si>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</si>
  <si>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</si>
  <si>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</si>
  <si>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</si>
  <si>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</si>
  <si>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</si>
  <si>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</si>
  <si>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</si>
  <si>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</si>
  <si>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</si>
  <si>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</si>
  <si>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</si>
  <si>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</si>
  <si>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</si>
  <si>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</si>
  <si>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</si>
  <si>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</si>
  <si>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</si>
  <si>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</si>
  <si>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</si>
  <si>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</si>
  <si>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</si>
  <si>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</si>
  <si>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</si>
  <si>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</si>
  <si>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</si>
  <si>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</si>
  <si>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</si>
  <si>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</si>
  <si>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</si>
  <si>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</si>
  <si>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</si>
  <si>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</si>
  <si>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</si>
  <si>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</si>
  <si>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</si>
  <si>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</si>
  <si>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</si>
  <si>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</si>
  <si>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</si>
  <si>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</si>
  <si>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</si>
  <si>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</si>
  <si>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</si>
  <si>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</si>
  <si>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</si>
  <si>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</si>
  <si>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</si>
  <si>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</si>
  <si>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</si>
  <si>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</si>
  <si>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</si>
  <si>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</si>
  <si>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</si>
  <si>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</si>
  <si>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</si>
  <si>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</si>
  <si>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</si>
  <si>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</si>
  <si>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</si>
  <si>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</si>
  <si>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</si>
  <si>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</si>
  <si>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</si>
  <si>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</si>
  <si>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</si>
  <si>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</si>
  <si>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</si>
  <si>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</si>
  <si>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</si>
  <si>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</si>
  <si>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</si>
  <si>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</si>
  <si>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</si>
  <si>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</si>
  <si>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</si>
  <si>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</si>
  <si>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</si>
  <si>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</si>
  <si>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</si>
  <si>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</si>
  <si>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</si>
  <si>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</si>
  <si>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</si>
  <si>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</si>
  <si>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</si>
  <si>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</si>
  <si>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</si>
  <si>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</si>
  <si>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</si>
  <si>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</si>
  <si>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</si>
  <si>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</si>
  <si>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</si>
  <si>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</si>
  <si>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</si>
  <si>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</si>
  <si>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</si>
  <si>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</si>
  <si>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</si>
  <si>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</si>
  <si>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</si>
  <si>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</si>
  <si>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</si>
  <si>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</si>
  <si>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</si>
  <si>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</si>
  <si>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</si>
  <si>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</si>
  <si>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</si>
  <si>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</si>
  <si>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</si>
  <si>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</si>
  <si>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</si>
  <si>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</si>
  <si>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</si>
  <si>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</si>
  <si>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</si>
  <si>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</si>
  <si>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</si>
  <si>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</si>
  <si>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</si>
  <si>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</si>
  <si>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</si>
  <si>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</si>
  <si>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</si>
  <si>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</si>
  <si>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</si>
  <si>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</si>
  <si>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</si>
  <si>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</si>
  <si>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</si>
  <si>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</si>
  <si>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</si>
  <si>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</si>
  <si>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</si>
  <si>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</si>
  <si>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</si>
  <si>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</si>
  <si>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</si>
  <si>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</si>
  <si>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</si>
  <si>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</si>
  <si>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</si>
  <si>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</si>
  <si>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</si>
  <si>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</si>
  <si>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</si>
  <si>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</si>
  <si>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</si>
  <si>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</si>
  <si>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</si>
  <si>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</si>
  <si>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</si>
  <si>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</si>
  <si>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</si>
  <si>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</si>
  <si>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</si>
  <si>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</si>
  <si>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</si>
  <si>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</si>
  <si>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</si>
  <si>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</si>
  <si>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</si>
  <si>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</si>
  <si>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</si>
  <si>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</si>
  <si>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</si>
  <si>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</si>
  <si>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</si>
  <si>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</si>
  <si>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</si>
  <si>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</si>
  <si>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</si>
  <si>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</si>
  <si>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</si>
  <si>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</si>
  <si>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</si>
  <si>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</si>
  <si>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</si>
  <si>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</si>
  <si>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</si>
  <si>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</si>
  <si>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</si>
  <si>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</si>
  <si>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</si>
  <si>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</si>
  <si>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</si>
  <si>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</si>
  <si>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</si>
  <si>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</si>
  <si>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</si>
  <si>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</si>
  <si>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</si>
  <si>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</si>
  <si>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</si>
  <si>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</si>
  <si>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</si>
  <si>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</si>
  <si>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</si>
  <si>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</si>
  <si>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</si>
  <si>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</si>
  <si>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</si>
  <si>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</si>
  <si>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</si>
  <si>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</si>
  <si>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</si>
  <si>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</si>
  <si>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</si>
  <si>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</si>
  <si>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</si>
  <si>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</si>
  <si>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</si>
  <si>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</si>
  <si>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</si>
  <si>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</si>
  <si>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</si>
  <si>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</si>
  <si>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</si>
  <si>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</si>
  <si>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</si>
  <si>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</si>
  <si>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</si>
  <si>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</si>
  <si>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</si>
  <si>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</si>
  <si>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</si>
  <si>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</si>
  <si>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</si>
  <si>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</si>
  <si>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</si>
  <si>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</si>
  <si>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</si>
  <si>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</si>
  <si>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</si>
  <si>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</si>
  <si>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</si>
  <si>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</si>
  <si>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</si>
  <si>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</si>
  <si>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</si>
  <si>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</si>
  <si>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</si>
  <si>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</si>
  <si>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</si>
  <si>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</si>
  <si>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</si>
  <si>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</si>
  <si>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</si>
  <si>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</si>
  <si>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</si>
  <si>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</si>
  <si>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</si>
  <si>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</si>
  <si>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</si>
  <si>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</si>
  <si>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</si>
  <si>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</si>
  <si>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</si>
  <si>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</si>
  <si>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</si>
  <si>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</si>
  <si>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</si>
  <si>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</si>
  <si>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</si>
  <si>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</si>
  <si>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</si>
  <si>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</si>
  <si>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</si>
  <si>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</si>
  <si>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</si>
  <si>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</si>
  <si>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</si>
  <si>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</si>
  <si>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</si>
  <si>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</si>
  <si>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</si>
  <si>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</si>
  <si>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</si>
  <si>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</si>
  <si>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</si>
  <si>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</si>
  <si>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</si>
  <si>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</si>
  <si>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</si>
  <si>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</si>
  <si>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</si>
  <si>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</si>
  <si>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</si>
  <si>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</si>
  <si>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</si>
  <si>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</si>
  <si>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</si>
  <si>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</si>
  <si>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</si>
  <si>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</si>
  <si>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</si>
  <si>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</si>
  <si>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</si>
  <si>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</si>
  <si>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</si>
  <si>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</si>
  <si>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</si>
  <si>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</si>
  <si>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</si>
  <si>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</si>
  <si>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</si>
  <si>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</si>
  <si>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</si>
  <si>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</si>
  <si>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</si>
  <si>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</si>
  <si>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</si>
  <si>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</si>
  <si>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</si>
  <si>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</si>
  <si>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</si>
  <si>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</si>
  <si>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</si>
  <si>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</si>
  <si>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</si>
  <si>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</si>
  <si>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</si>
  <si>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</si>
  <si>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</si>
  <si>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</si>
  <si>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</si>
  <si>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</si>
  <si>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</si>
  <si>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</si>
  <si>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</si>
  <si>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</si>
  <si>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</si>
  <si>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</si>
  <si>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</si>
  <si>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</si>
  <si>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</si>
  <si>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</si>
  <si>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</si>
  <si>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</si>
  <si>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</si>
  <si>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</si>
  <si>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</si>
  <si>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</si>
  <si>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</si>
  <si>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</si>
  <si>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</si>
  <si>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</si>
  <si>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</si>
  <si>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</si>
  <si>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</si>
  <si>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</si>
  <si>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</si>
  <si>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</si>
  <si>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</si>
  <si>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</si>
  <si>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</si>
  <si>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</si>
  <si>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</si>
  <si>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</si>
  <si>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</si>
  <si>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</si>
  <si>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</si>
  <si>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</si>
  <si>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</si>
  <si>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</si>
  <si>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</si>
  <si>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</si>
  <si>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</si>
  <si>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</si>
  <si>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</si>
  <si>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</si>
  <si>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</si>
  <si>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</si>
  <si>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</si>
  <si>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</si>
  <si>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</si>
  <si>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</si>
  <si>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</si>
  <si>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</si>
  <si>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</si>
  <si>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</si>
  <si>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</si>
  <si>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</si>
  <si>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</si>
  <si>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</si>
  <si>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</si>
  <si>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</si>
  <si>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</si>
  <si>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</si>
  <si>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</si>
  <si>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</si>
  <si>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</si>
  <si>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</si>
  <si>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</si>
  <si>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</si>
  <si>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</si>
  <si>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</si>
  <si>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</si>
  <si>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</si>
  <si>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</si>
  <si>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</si>
  <si>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</si>
  <si>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</si>
  <si>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</si>
  <si>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</si>
  <si>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</si>
  <si>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</si>
  <si>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</si>
  <si>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</si>
  <si>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</si>
  <si>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</si>
  <si>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</si>
  <si>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</si>
  <si>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</si>
  <si>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</si>
  <si>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</si>
  <si>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</si>
  <si>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</si>
  <si>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</si>
  <si>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</si>
  <si>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</si>
  <si>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</si>
  <si>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</si>
  <si>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</si>
  <si>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</si>
  <si>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</si>
  <si>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</si>
  <si>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</si>
  <si>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</si>
  <si>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</si>
  <si>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</si>
  <si>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</si>
  <si>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</si>
  <si>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</si>
  <si>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</si>
  <si>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</si>
  <si>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</si>
  <si>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</si>
  <si>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</si>
  <si>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</si>
  <si>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</si>
  <si>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</si>
  <si>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</si>
  <si>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</si>
  <si>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</si>
  <si>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</si>
  <si>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</si>
  <si>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</si>
  <si>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</si>
  <si>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</si>
  <si>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</si>
  <si>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</si>
  <si>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</si>
  <si>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</si>
  <si>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</si>
  <si>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</si>
  <si>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</si>
  <si>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</si>
  <si>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</si>
  <si>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</si>
  <si>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</si>
  <si>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</si>
  <si>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</si>
  <si>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</si>
  <si>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</si>
  <si>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</si>
  <si>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</si>
  <si>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</si>
  <si>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</si>
  <si>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</si>
  <si>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</si>
  <si>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</si>
  <si>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</si>
  <si>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</si>
  <si>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</si>
  <si>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</si>
  <si>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</si>
  <si>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</si>
  <si>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</si>
  <si>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</si>
  <si>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</si>
  <si>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</si>
  <si>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</si>
  <si>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</si>
  <si>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</si>
  <si>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</si>
  <si>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</si>
  <si>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</si>
  <si>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</si>
  <si>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</si>
  <si>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</si>
  <si>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</si>
  <si>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</si>
  <si>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</si>
  <si>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</si>
  <si>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</si>
  <si>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</si>
  <si>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</si>
  <si>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</si>
  <si>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</si>
  <si>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</si>
  <si>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</si>
  <si>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</si>
  <si>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</si>
  <si>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</si>
  <si>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</si>
  <si>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</si>
  <si>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</si>
  <si>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</si>
  <si>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</si>
  <si>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</si>
  <si>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</si>
  <si>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</si>
  <si>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</si>
  <si>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</si>
  <si>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</si>
  <si>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</si>
  <si>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</si>
  <si>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</si>
  <si>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</si>
  <si>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</si>
  <si>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</si>
  <si>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</si>
  <si>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</si>
  <si>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</si>
  <si>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</si>
  <si>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</si>
  <si>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</si>
  <si>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</si>
  <si>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</si>
  <si>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</si>
  <si>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</si>
  <si>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</si>
  <si>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</si>
  <si>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</si>
  <si>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</si>
  <si>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</si>
  <si>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</si>
  <si>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</si>
  <si>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</si>
  <si>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</si>
  <si>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</si>
  <si>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</si>
  <si>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</si>
  <si>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</si>
  <si>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</si>
  <si>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</si>
  <si>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</si>
  <si>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</si>
  <si>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</si>
  <si>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</si>
  <si>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</si>
  <si>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</si>
  <si>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</si>
  <si>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</si>
  <si>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</si>
  <si>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</si>
  <si>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</si>
  <si>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</si>
  <si>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</si>
  <si>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</si>
  <si>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</si>
  <si>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</si>
  <si>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</si>
  <si>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</si>
  <si>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</si>
  <si>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</si>
  <si>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</si>
  <si>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</si>
  <si>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</si>
  <si>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</si>
  <si>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</si>
  <si>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</si>
  <si>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</si>
  <si>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</si>
  <si>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</si>
  <si>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</si>
  <si>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</si>
  <si>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</si>
  <si>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</si>
  <si>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</si>
  <si>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</si>
  <si>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</si>
  <si>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</si>
  <si>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</si>
  <si>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</si>
  <si>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</si>
  <si>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</si>
  <si>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</si>
  <si>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</si>
  <si>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</si>
  <si>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</si>
  <si>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</si>
  <si>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</si>
  <si>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</si>
  <si>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</si>
  <si>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</si>
  <si>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</si>
  <si>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</si>
  <si>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</si>
  <si>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</si>
  <si>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</si>
  <si>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</si>
  <si>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</si>
  <si>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</si>
  <si>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</si>
  <si>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</si>
  <si>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</si>
  <si>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</si>
  <si>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</si>
  <si>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</si>
  <si>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</si>
  <si>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</si>
  <si>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</si>
  <si>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</si>
  <si>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</si>
  <si>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</si>
  <si>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</si>
  <si>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</si>
  <si>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</si>
  <si>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</si>
  <si>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</si>
  <si>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</si>
  <si>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</si>
  <si>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</si>
  <si>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</si>
  <si>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</si>
  <si>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</si>
  <si>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</si>
  <si>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</si>
  <si>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</si>
  <si>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</si>
  <si>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</si>
  <si>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</si>
  <si>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</si>
  <si>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</si>
  <si>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</si>
  <si>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</si>
  <si>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</si>
  <si>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</si>
  <si>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</si>
  <si>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</si>
  <si>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</si>
  <si>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</si>
  <si>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</si>
  <si>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</si>
  <si>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</si>
  <si>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</si>
  <si>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</si>
  <si>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</si>
  <si>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</si>
  <si>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</si>
  <si>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</si>
  <si>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</si>
  <si>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</si>
  <si>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</si>
  <si>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</si>
  <si>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</si>
  <si>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</si>
  <si>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</si>
  <si>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</si>
  <si>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</si>
  <si>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</si>
  <si>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</si>
  <si>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</si>
  <si>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</si>
  <si>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</si>
  <si>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</si>
  <si>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</si>
  <si>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</si>
  <si>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</si>
  <si>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</si>
  <si>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</si>
  <si>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</si>
  <si>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</si>
  <si>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</si>
  <si>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</si>
  <si>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</si>
  <si>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</si>
  <si>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</si>
  <si>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</si>
  <si>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</si>
  <si>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</si>
  <si>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</si>
  <si>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</si>
  <si>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</si>
  <si>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</si>
  <si>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</si>
  <si>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</si>
  <si>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</si>
  <si>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</si>
  <si>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</si>
  <si>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</si>
  <si>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</si>
  <si>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</si>
  <si>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</si>
  <si>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</si>
  <si>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</si>
  <si>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</si>
  <si>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</si>
  <si>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</si>
  <si>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</si>
  <si>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</si>
  <si>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</si>
  <si>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</si>
  <si>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</si>
  <si>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</si>
  <si>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</si>
  <si>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</si>
  <si>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</si>
  <si>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</si>
  <si>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</si>
  <si>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</si>
  <si>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</si>
  <si>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</si>
  <si>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</si>
  <si>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</si>
  <si>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</si>
  <si>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</si>
  <si>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</si>
  <si>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</si>
  <si>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</si>
  <si>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</si>
  <si>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</si>
  <si>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</si>
  <si>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</si>
  <si>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</si>
  <si>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</si>
  <si>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</si>
  <si>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</si>
  <si>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</si>
  <si>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</si>
  <si>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</si>
  <si>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</si>
  <si>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</si>
  <si>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</si>
  <si>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</si>
  <si>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</si>
  <si>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</si>
  <si>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</si>
  <si>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</si>
  <si>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</si>
  <si>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</si>
  <si>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</si>
  <si>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</si>
  <si>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</si>
  <si>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</si>
  <si>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</si>
  <si>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</si>
  <si>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</si>
  <si>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</si>
  <si>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</si>
  <si>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</si>
  <si>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</si>
  <si>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</si>
  <si>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</si>
  <si>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</si>
  <si>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</si>
  <si>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</si>
  <si>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</si>
  <si>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</si>
  <si>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</si>
  <si>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</si>
  <si>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</si>
  <si>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</si>
  <si>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</si>
  <si>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</si>
  <si>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</si>
  <si>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</si>
  <si>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</si>
  <si>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</si>
  <si>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</si>
  <si>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</si>
  <si>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</si>
  <si>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</si>
  <si>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</si>
  <si>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</si>
  <si>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</si>
  <si>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</si>
  <si>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</si>
  <si>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</si>
  <si>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</si>
  <si>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</si>
  <si>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</si>
  <si>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</si>
  <si>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</si>
  <si>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</si>
  <si>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</si>
  <si>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</si>
  <si>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</si>
  <si>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</si>
  <si>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</si>
  <si>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</si>
  <si>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</si>
  <si>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</si>
  <si>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</si>
  <si>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</si>
  <si>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</si>
  <si>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</si>
  <si>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</si>
  <si>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</si>
  <si>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</si>
  <si>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</si>
  <si>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</si>
  <si>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</si>
  <si>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</si>
  <si>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</si>
  <si>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</si>
  <si>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</si>
  <si>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</si>
  <si>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</si>
  <si>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</si>
  <si>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</si>
  <si>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</si>
  <si>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</si>
  <si>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</si>
  <si>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</si>
  <si>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</si>
  <si>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</si>
  <si>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</si>
  <si>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</si>
  <si>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</si>
  <si>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</si>
  <si>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</si>
  <si>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</si>
  <si>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</si>
  <si>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</si>
  <si>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</si>
  <si>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</si>
  <si>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</si>
  <si>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</si>
  <si>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</si>
  <si>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</si>
  <si>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</si>
  <si>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</si>
  <si>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</si>
  <si>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</si>
  <si>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</si>
  <si>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</si>
  <si>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</si>
  <si>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</si>
  <si>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</si>
  <si>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</si>
  <si>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</si>
  <si>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</si>
  <si>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</si>
  <si>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</si>
  <si>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</si>
  <si>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</si>
  <si>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</si>
  <si>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</si>
  <si>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</si>
  <si>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</si>
  <si>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</si>
  <si>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</si>
  <si>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</si>
  <si>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</si>
  <si>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</si>
  <si>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</si>
  <si>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</si>
  <si>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</si>
  <si>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</si>
  <si>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</si>
  <si>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</si>
  <si>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</si>
  <si>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</si>
  <si>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</si>
  <si>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</si>
  <si>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</si>
  <si>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</si>
  <si>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</si>
  <si>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</si>
  <si>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</si>
  <si>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</si>
  <si>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</si>
  <si>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</si>
  <si>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</si>
  <si>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</si>
  <si>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</si>
  <si>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</si>
  <si>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</si>
  <si>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</si>
  <si>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</si>
  <si>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</si>
  <si>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</si>
  <si>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</si>
  <si>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</si>
  <si>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</si>
  <si>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</si>
  <si>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</si>
  <si>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</si>
  <si>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</si>
  <si>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</si>
  <si>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</si>
  <si>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</si>
  <si>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</si>
  <si>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</si>
  <si>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</si>
  <si>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</si>
  <si>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</si>
  <si>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</si>
  <si>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</si>
  <si>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</si>
  <si>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</si>
  <si>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</si>
  <si>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</si>
  <si>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</si>
  <si>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</si>
  <si>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</si>
  <si>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</si>
  <si>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</si>
  <si>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</si>
  <si>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</si>
  <si>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</si>
  <si>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</si>
  <si>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</si>
  <si>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</si>
  <si>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</si>
  <si>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</si>
  <si>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</si>
  <si>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</si>
  <si>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</si>
  <si>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</si>
  <si>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</si>
  <si>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</si>
  <si>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</si>
  <si>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</si>
  <si>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</si>
  <si>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</si>
  <si>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</si>
  <si>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</si>
  <si>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</si>
  <si>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</si>
  <si>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</si>
  <si>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</si>
  <si>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</si>
  <si>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</si>
  <si>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</si>
  <si>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</si>
  <si>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</si>
  <si>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</si>
  <si>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</si>
  <si>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</si>
  <si>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</si>
  <si>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</si>
  <si>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</si>
  <si>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</si>
  <si>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</si>
  <si>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</si>
  <si>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</si>
  <si>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</si>
  <si>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</si>
  <si>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</si>
  <si>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</si>
  <si>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</si>
  <si>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</si>
  <si>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</si>
  <si>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</si>
  <si>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</si>
  <si>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</si>
  <si>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</si>
  <si>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</si>
  <si>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</si>
  <si>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</si>
  <si>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</si>
  <si>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</si>
  <si>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</si>
  <si>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</si>
  <si>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</si>
  <si>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</si>
  <si>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</si>
  <si>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</si>
  <si>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</si>
  <si>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</si>
  <si>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</si>
  <si>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</si>
  <si>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</si>
  <si>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</si>
  <si>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</si>
  <si>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</si>
  <si>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</si>
  <si>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</si>
  <si>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</si>
  <si>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</si>
  <si>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</si>
  <si>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</si>
  <si>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</si>
  <si>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</si>
  <si>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</si>
  <si>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</si>
  <si>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</si>
  <si>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</si>
  <si>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</si>
  <si>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</si>
  <si>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</si>
  <si>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</si>
  <si>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</si>
  <si>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</si>
  <si>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</si>
  <si>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</si>
  <si>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</si>
  <si>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</si>
  <si>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</si>
  <si>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</si>
  <si>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</si>
  <si>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</si>
  <si>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</si>
  <si>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</si>
  <si>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</si>
  <si>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</si>
  <si>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</si>
  <si>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</si>
  <si>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</si>
  <si>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</si>
  <si>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</si>
  <si>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</si>
  <si>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</si>
  <si>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</si>
  <si>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</si>
  <si>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</si>
  <si>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</si>
  <si>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</si>
  <si>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</si>
  <si>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</si>
  <si>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</si>
  <si>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</si>
  <si>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</si>
  <si>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</si>
  <si>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</si>
  <si>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</si>
  <si>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</si>
  <si>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</si>
  <si>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</si>
  <si>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</si>
  <si>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</si>
  <si>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</si>
  <si>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</si>
  <si>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</si>
  <si>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</si>
  <si>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</si>
  <si>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</si>
  <si>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</si>
  <si>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</si>
  <si>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</si>
  <si>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</si>
  <si>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</si>
  <si>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</si>
  <si>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</si>
  <si>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</si>
  <si>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</si>
  <si>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</si>
  <si>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</si>
  <si>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</si>
  <si>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</si>
  <si>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</si>
  <si>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</si>
  <si>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</si>
  <si>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</si>
  <si>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</si>
  <si>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</si>
  <si>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</si>
  <si>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</si>
  <si>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</si>
  <si>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</si>
  <si>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</si>
  <si>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</si>
  <si>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</si>
  <si>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</si>
  <si>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</si>
  <si>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</si>
  <si>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</si>
  <si>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</si>
  <si>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</si>
  <si>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</si>
  <si>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</si>
  <si>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</si>
  <si>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</si>
  <si>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</si>
  <si>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</si>
  <si>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</si>
  <si>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</si>
  <si>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</si>
  <si>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</si>
  <si>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</si>
  <si>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</si>
  <si>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</si>
  <si>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</si>
  <si>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</si>
  <si>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</si>
  <si>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</si>
  <si>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</si>
  <si>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</si>
  <si>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</si>
  <si>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</si>
  <si>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</si>
  <si>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</si>
  <si>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</si>
  <si>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</si>
  <si>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</si>
  <si>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</si>
  <si>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</si>
  <si>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</si>
  <si>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</si>
  <si>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</si>
  <si>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</si>
  <si>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</si>
  <si>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</si>
  <si>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</si>
  <si>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</si>
  <si>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</si>
  <si>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</si>
  <si>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</si>
  <si>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</si>
  <si>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</si>
  <si>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</si>
  <si>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</si>
  <si>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</si>
  <si>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</si>
  <si>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</si>
  <si>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</si>
  <si>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</si>
  <si>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</si>
  <si>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</si>
  <si>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</si>
  <si>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</si>
  <si>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</si>
  <si>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</si>
  <si>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</si>
  <si>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</si>
  <si>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</si>
  <si>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</si>
  <si>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</si>
  <si>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</si>
  <si>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</si>
  <si>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</si>
  <si>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</si>
  <si>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</si>
  <si>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</si>
  <si>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</si>
  <si>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</si>
  <si>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</si>
  <si>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</si>
  <si>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</si>
  <si>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</si>
  <si>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</si>
  <si>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</si>
  <si>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</si>
  <si>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</si>
  <si>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</si>
  <si>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</si>
  <si>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</si>
  <si>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</si>
  <si>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</si>
  <si>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</si>
  <si>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</si>
  <si>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</si>
  <si>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</si>
  <si>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</si>
  <si>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</si>
  <si>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</si>
  <si>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</si>
  <si>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</si>
  <si>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</si>
  <si>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</si>
  <si>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</si>
  <si>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</si>
  <si>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</si>
  <si>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</si>
  <si>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</si>
  <si>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</si>
  <si>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</si>
  <si>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</si>
  <si>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</si>
  <si>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</si>
  <si>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</si>
  <si>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</si>
  <si>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</si>
  <si>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</si>
  <si>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</si>
  <si>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</si>
  <si>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</si>
  <si>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</si>
  <si>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</si>
  <si>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</si>
  <si>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</si>
  <si>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</si>
  <si>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</si>
  <si>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</si>
  <si>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</si>
  <si>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</si>
  <si>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</si>
  <si>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</si>
  <si>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</si>
  <si>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</si>
  <si>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</si>
  <si>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</si>
  <si>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</si>
  <si>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</si>
  <si>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</si>
  <si>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</si>
  <si>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</si>
  <si>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</si>
  <si>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</si>
  <si>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</si>
  <si>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</si>
  <si>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</si>
  <si>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</si>
  <si>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</si>
  <si>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</si>
  <si>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</si>
  <si>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</si>
  <si>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</si>
  <si>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</si>
  <si>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</si>
  <si>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</si>
  <si>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</si>
  <si>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</si>
  <si>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</si>
  <si>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</si>
  <si>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</si>
  <si>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</si>
  <si>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</si>
  <si>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</si>
  <si>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</si>
  <si>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</si>
  <si>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</si>
  <si>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</si>
  <si>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</si>
  <si>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</si>
  <si>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</si>
  <si>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</si>
  <si>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</si>
  <si>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</si>
  <si>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</si>
  <si>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</si>
  <si>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</si>
  <si>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</si>
  <si>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</si>
  <si>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</si>
  <si>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</si>
  <si>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</si>
  <si>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</si>
  <si>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</si>
  <si>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</si>
  <si>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</si>
  <si>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</si>
  <si>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</si>
  <si>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</si>
  <si>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</si>
  <si>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</si>
  <si>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</si>
  <si>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</si>
  <si>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</si>
  <si>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</si>
  <si>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</si>
  <si>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</si>
  <si>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</si>
  <si>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</si>
  <si>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</si>
  <si>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</si>
  <si>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</si>
  <si>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</si>
  <si>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</si>
  <si>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</si>
  <si>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</si>
  <si>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</si>
  <si>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</si>
  <si>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</si>
  <si>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</si>
  <si>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</si>
  <si>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</si>
  <si>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</si>
  <si>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</si>
  <si>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</si>
  <si>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</si>
  <si>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</si>
  <si>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</si>
  <si>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</si>
  <si>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</si>
  <si>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</si>
  <si>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</si>
  <si>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</si>
  <si>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</si>
  <si>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</si>
  <si>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</si>
  <si>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</si>
  <si>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</si>
  <si>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</si>
  <si>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</si>
  <si>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</si>
  <si>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</si>
  <si>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</si>
  <si>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</si>
  <si>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</si>
  <si>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</si>
  <si>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</si>
  <si>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</si>
  <si>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</si>
  <si>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</si>
  <si>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</si>
  <si>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</si>
  <si>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</si>
  <si>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</si>
  <si>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</si>
  <si>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</si>
  <si>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</si>
  <si>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</si>
  <si>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</si>
  <si>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</si>
  <si>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</si>
  <si>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</si>
  <si>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</si>
  <si>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</si>
  <si>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</si>
  <si>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</si>
  <si>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</si>
  <si>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</si>
  <si>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</si>
  <si>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</si>
  <si>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</si>
  <si>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</si>
  <si>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</si>
  <si>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</si>
  <si>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</si>
  <si>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</si>
  <si>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</si>
  <si>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</si>
  <si>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</si>
  <si>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</si>
  <si>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</si>
  <si>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</si>
  <si>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</si>
  <si>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</si>
  <si>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</si>
  <si>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</si>
  <si>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</si>
  <si>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</si>
  <si>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</si>
  <si>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</si>
  <si>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</si>
  <si>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</si>
  <si>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</si>
  <si>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</si>
  <si>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</si>
  <si>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</si>
  <si>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</si>
  <si>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</si>
  <si>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</si>
  <si>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</si>
  <si>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</si>
  <si>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</si>
  <si>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</si>
  <si>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</si>
  <si>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</si>
  <si>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</si>
  <si>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</si>
  <si>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</si>
  <si>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</si>
  <si>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</si>
  <si>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</si>
  <si>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</si>
  <si>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</si>
  <si>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</si>
  <si>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</si>
  <si>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</si>
  <si>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</si>
  <si>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</si>
  <si>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</si>
  <si>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</si>
  <si>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</si>
  <si>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</si>
  <si>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</si>
  <si>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</si>
  <si>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</si>
  <si>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</si>
  <si>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</si>
  <si>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</si>
  <si>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</si>
  <si>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</si>
  <si>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</si>
  <si>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</si>
  <si>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</si>
  <si>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</si>
  <si>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</si>
  <si>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</si>
  <si>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</si>
  <si>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</si>
  <si>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</si>
  <si>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</si>
  <si>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</si>
  <si>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</si>
  <si>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</si>
  <si>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</si>
  <si>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</si>
  <si>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</si>
  <si>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</si>
  <si>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</si>
  <si>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</si>
  <si>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</si>
  <si>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</si>
  <si>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</si>
  <si>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</si>
  <si>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</si>
  <si>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</si>
  <si>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</si>
  <si>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</si>
  <si>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</si>
  <si>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</si>
  <si>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</si>
  <si>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</si>
  <si>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</si>
  <si>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</si>
  <si>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</si>
  <si>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</si>
  <si>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</si>
  <si>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</si>
  <si>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</si>
  <si>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</si>
  <si>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</si>
  <si>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</si>
  <si>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</si>
  <si>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</si>
  <si>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</si>
  <si>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</si>
  <si>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</si>
  <si>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</si>
  <si>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</si>
  <si>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</si>
  <si>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</si>
  <si>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</si>
  <si>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</si>
  <si>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</si>
  <si>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</si>
  <si>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</si>
  <si>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</si>
  <si>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</si>
  <si>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</si>
  <si>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</si>
  <si>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</si>
  <si>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</si>
  <si>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</si>
  <si>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</si>
  <si>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</si>
  <si>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</si>
  <si>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</si>
  <si>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</si>
  <si>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</si>
  <si>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</si>
  <si>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</si>
  <si>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</si>
  <si>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</si>
  <si>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</si>
  <si>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</si>
  <si>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</si>
  <si>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</si>
  <si>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</si>
  <si>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</si>
  <si>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</si>
  <si>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</si>
  <si>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</si>
  <si>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</si>
  <si>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</si>
  <si>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</si>
  <si>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</si>
  <si>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</si>
  <si>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</si>
  <si>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</si>
  <si>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</si>
  <si>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</si>
  <si>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</si>
  <si>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</si>
  <si>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</si>
  <si>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</si>
  <si>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</si>
  <si>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</si>
  <si>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</si>
  <si>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</si>
  <si>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</si>
  <si>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</si>
  <si>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</si>
  <si>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</si>
  <si>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</si>
  <si>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</si>
  <si>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</si>
  <si>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</si>
  <si>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</si>
  <si>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</si>
  <si>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</si>
  <si>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</si>
  <si>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</si>
  <si>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</si>
  <si>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</si>
  <si>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</si>
  <si>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</si>
  <si>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</si>
  <si>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</si>
  <si>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</si>
  <si>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</si>
  <si>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</si>
  <si>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</si>
  <si>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</si>
  <si>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</si>
  <si>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</si>
  <si>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</si>
  <si>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</si>
  <si>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</si>
  <si>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</si>
  <si>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</si>
  <si>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</si>
  <si>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</si>
  <si>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</si>
  <si>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</si>
  <si>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</si>
  <si>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</si>
  <si>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</si>
  <si>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</si>
  <si>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</si>
  <si>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</si>
  <si>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</si>
  <si>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</si>
  <si>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</si>
  <si>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</si>
  <si>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</si>
  <si>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</si>
  <si>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</si>
  <si>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</si>
  <si>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</si>
  <si>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</si>
  <si>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</si>
  <si>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</si>
  <si>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</si>
  <si>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</si>
  <si>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</si>
  <si>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</si>
  <si>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</si>
  <si>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</si>
  <si>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</si>
  <si>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</si>
  <si>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</si>
  <si>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</si>
  <si>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</si>
  <si>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</si>
  <si>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</si>
  <si>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</si>
  <si>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</si>
  <si>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</si>
  <si>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</si>
  <si>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</si>
  <si>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</si>
  <si>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</si>
  <si>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</si>
  <si>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</si>
  <si>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</si>
  <si>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</si>
  <si>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</si>
  <si>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</si>
  <si>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</si>
  <si>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</si>
  <si>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</si>
  <si>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</si>
  <si>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</si>
  <si>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</si>
  <si>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</si>
  <si>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</si>
  <si>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</si>
  <si>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</si>
  <si>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</si>
  <si>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</si>
  <si>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</si>
  <si>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</si>
  <si>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</si>
  <si>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</si>
  <si>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</si>
  <si>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</si>
  <si>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</si>
  <si>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</si>
  <si>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</si>
  <si>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</si>
  <si>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</si>
  <si>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</si>
  <si>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</si>
  <si>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</si>
  <si>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</si>
  <si>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</si>
  <si>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</si>
  <si>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</si>
  <si>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</si>
  <si>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</si>
  <si>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</si>
  <si>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</si>
  <si>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</si>
  <si>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</si>
  <si>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</si>
  <si>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</si>
  <si>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</si>
  <si>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</si>
  <si>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</si>
  <si>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</si>
  <si>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</si>
  <si>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</si>
  <si>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</si>
  <si>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</si>
  <si>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</si>
  <si>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</si>
  <si>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</si>
  <si>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</si>
  <si>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</si>
  <si>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</si>
  <si>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</si>
  <si>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</si>
  <si>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</si>
  <si>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</si>
  <si>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</si>
  <si>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</si>
  <si>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</si>
  <si>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</si>
  <si>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</si>
  <si>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</si>
  <si>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</si>
  <si>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</si>
  <si>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</si>
  <si>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</si>
  <si>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</si>
  <si>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</si>
  <si>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</si>
  <si>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</si>
  <si>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</si>
  <si>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</si>
  <si>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</si>
  <si>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</si>
  <si>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</si>
  <si>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</si>
  <si>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</si>
  <si>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</si>
  <si>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</si>
  <si>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</si>
  <si>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</si>
  <si>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</si>
  <si>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</si>
  <si>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</si>
  <si>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</si>
  <si>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</si>
  <si>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</si>
  <si>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</si>
  <si>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</si>
  <si>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</si>
  <si>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</si>
  <si>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</si>
  <si>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</si>
  <si>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</si>
  <si>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</si>
  <si>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</si>
  <si>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</si>
  <si>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</si>
  <si>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</si>
  <si>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</si>
  <si>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</si>
  <si>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</si>
  <si>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</si>
  <si>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</si>
  <si>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</si>
  <si>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</si>
  <si>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</si>
  <si>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</si>
  <si>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</si>
  <si>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</si>
  <si>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</si>
  <si>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</si>
  <si>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</si>
  <si>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</si>
  <si>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</si>
  <si>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</si>
  <si>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</si>
  <si>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</si>
  <si>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</si>
  <si>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</si>
  <si>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</si>
  <si>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</si>
  <si>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</si>
  <si>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</si>
  <si>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</si>
  <si>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</si>
  <si>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</si>
  <si>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</si>
  <si>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</si>
  <si>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</si>
  <si>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</si>
  <si>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</si>
  <si>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</si>
  <si>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</si>
  <si>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</si>
  <si>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</si>
  <si>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</si>
  <si>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</si>
  <si>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</si>
  <si>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</si>
  <si>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</si>
  <si>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</si>
  <si>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</si>
  <si>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</si>
  <si>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</si>
  <si>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</si>
  <si>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</si>
  <si>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</si>
  <si>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</si>
  <si>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</si>
  <si>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</si>
  <si>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</si>
  <si>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</si>
  <si>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</si>
  <si>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</si>
  <si>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</si>
  <si>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</si>
  <si>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</si>
  <si>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</si>
  <si>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</si>
  <si>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</si>
  <si>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</si>
  <si>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</si>
  <si>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</si>
  <si>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</si>
  <si>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</si>
  <si>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</si>
  <si>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</si>
  <si>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</si>
  <si>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</si>
  <si>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</si>
  <si>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</si>
  <si>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</si>
  <si>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</si>
  <si>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</si>
  <si>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</si>
  <si>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</si>
  <si>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</si>
  <si>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</si>
  <si>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</si>
  <si>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</si>
  <si>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</si>
  <si>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</si>
  <si>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</si>
  <si>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</si>
  <si>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</si>
  <si>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</si>
  <si>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</si>
  <si>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</si>
  <si>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</si>
  <si>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</si>
  <si>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</si>
  <si>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</si>
  <si>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</si>
  <si>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</si>
  <si>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</si>
  <si>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</si>
  <si>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</si>
  <si>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</si>
  <si>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</si>
  <si>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</si>
  <si>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</si>
  <si>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</si>
  <si>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</si>
  <si>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</si>
  <si>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</si>
  <si>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</si>
  <si>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</si>
  <si>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</si>
  <si>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</si>
  <si>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</si>
  <si>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</si>
  <si>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</si>
  <si>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</si>
  <si>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</si>
  <si>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</si>
  <si>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</si>
  <si>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</si>
  <si>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</si>
  <si>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</si>
  <si>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</si>
  <si>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</si>
  <si>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</si>
  <si>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</si>
  <si>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</si>
  <si>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</si>
  <si>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</si>
  <si>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</si>
  <si>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</si>
  <si>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</si>
  <si>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</si>
  <si>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</si>
  <si>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</si>
  <si>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</si>
  <si>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</si>
  <si>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</si>
  <si>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</si>
  <si>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</si>
  <si>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</si>
  <si>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</si>
  <si>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</si>
  <si>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</si>
  <si>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</si>
  <si>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</si>
  <si>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</si>
  <si>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</si>
  <si>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</si>
  <si>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</si>
  <si>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</si>
  <si>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</si>
  <si>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</si>
  <si>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</si>
  <si>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</si>
  <si>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</si>
  <si>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</si>
  <si>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</si>
  <si>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</si>
  <si>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</si>
  <si>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</si>
  <si>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</si>
  <si>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</si>
  <si>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</si>
  <si>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</si>
  <si>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</si>
  <si>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</si>
  <si>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</si>
  <si>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</si>
  <si>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</si>
  <si>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</si>
  <si>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</si>
  <si>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</si>
  <si>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</si>
  <si>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</si>
  <si>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</si>
  <si>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</si>
  <si>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</si>
  <si>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</si>
  <si>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</si>
  <si>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</si>
  <si>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</si>
  <si>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</si>
  <si>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</si>
  <si>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</si>
  <si>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</si>
  <si>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</si>
  <si>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</si>
  <si>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</si>
  <si>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</si>
  <si>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</si>
  <si>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</si>
  <si>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</si>
  <si>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</si>
  <si>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</si>
  <si>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</si>
  <si>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</si>
  <si>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</si>
  <si>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</si>
  <si>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</si>
  <si>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</si>
  <si>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</si>
  <si>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</si>
  <si>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</si>
  <si>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</si>
  <si>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</si>
  <si>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</si>
  <si>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</si>
  <si>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</si>
  <si>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</si>
  <si>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</si>
  <si>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</si>
  <si>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</si>
  <si>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</si>
  <si>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</si>
  <si>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</si>
  <si>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</si>
  <si>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</si>
  <si>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</si>
  <si>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</si>
  <si>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</si>
  <si>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</si>
  <si>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</si>
  <si>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</si>
  <si>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</si>
  <si>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</si>
  <si>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</si>
  <si>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</si>
  <si>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</si>
  <si>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</si>
  <si>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</si>
  <si>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</si>
  <si>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</si>
  <si>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</si>
  <si>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</si>
  <si>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</si>
  <si>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</si>
  <si>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</si>
  <si>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</si>
  <si>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</si>
  <si>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</si>
  <si>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</si>
  <si>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</si>
  <si>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</si>
  <si>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</si>
  <si>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</si>
  <si>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</si>
  <si>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</si>
  <si>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</si>
  <si>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</si>
  <si>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</si>
  <si>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</si>
  <si>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</si>
  <si>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</si>
  <si>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</si>
  <si>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</si>
  <si>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</si>
  <si>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</si>
  <si>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</si>
  <si>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</si>
  <si>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</si>
  <si>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</si>
  <si>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</si>
  <si>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</si>
  <si>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</si>
  <si>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</si>
  <si>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</si>
  <si>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</si>
  <si>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</si>
  <si>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</si>
  <si>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</si>
  <si>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</si>
  <si>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</si>
  <si>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</si>
  <si>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</si>
  <si>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</si>
  <si>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</si>
  <si>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</si>
  <si>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</si>
  <si>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</si>
  <si>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</si>
  <si>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</si>
  <si>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</si>
  <si>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</si>
  <si>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</si>
  <si>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</si>
  <si>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</si>
  <si>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</si>
  <si>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</si>
  <si>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</si>
  <si>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</si>
  <si>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</si>
  <si>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</si>
  <si>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</si>
  <si>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</si>
  <si>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</si>
  <si>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</si>
  <si>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</si>
  <si>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</si>
  <si>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</si>
  <si>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</si>
  <si>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</si>
  <si>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</si>
  <si>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</si>
  <si>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</si>
  <si>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</si>
  <si>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</si>
  <si>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</si>
  <si>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</si>
  <si>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</si>
  <si>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</si>
  <si>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</si>
  <si>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</si>
  <si>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</si>
  <si>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</si>
  <si>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</si>
  <si>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</si>
  <si>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</si>
  <si>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</si>
  <si>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</si>
  <si>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</si>
  <si>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</si>
  <si>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</si>
  <si>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</si>
  <si>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</si>
  <si>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</si>
  <si>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</si>
  <si>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</si>
  <si>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</si>
  <si>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</si>
  <si>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</si>
  <si>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</si>
  <si>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</si>
  <si>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</si>
  <si>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</si>
  <si>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</si>
  <si>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</si>
  <si>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</si>
  <si>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</si>
  <si>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</si>
  <si>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</si>
  <si>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</si>
  <si>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</si>
  <si>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</si>
  <si>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</si>
  <si>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</si>
  <si>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</si>
  <si>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</si>
  <si>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</si>
  <si>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</si>
  <si>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</si>
  <si>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</si>
  <si>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</si>
  <si>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</si>
  <si>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</si>
  <si>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</si>
  <si>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</si>
  <si>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</si>
  <si>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</si>
  <si>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</si>
  <si>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</si>
  <si>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</si>
  <si>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</si>
  <si>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</si>
  <si>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</si>
  <si>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</si>
  <si>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</si>
  <si>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</si>
  <si>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</si>
  <si>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</si>
  <si>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</si>
  <si>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</si>
  <si>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</si>
  <si>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</si>
  <si>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</si>
  <si>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</si>
  <si>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</si>
  <si>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</si>
  <si>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</si>
  <si>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</si>
  <si>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</si>
  <si>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</si>
  <si>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</si>
  <si>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</si>
  <si>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</si>
  <si>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</si>
  <si>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</si>
  <si>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</si>
  <si>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</si>
  <si>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</si>
  <si>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</si>
  <si>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</si>
  <si>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</si>
  <si>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</si>
  <si>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</si>
  <si>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</si>
  <si>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</si>
  <si>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</si>
  <si>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</si>
  <si>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</si>
  <si>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</si>
  <si>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</si>
  <si>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</si>
  <si>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</si>
  <si>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</si>
  <si>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</si>
  <si>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</si>
  <si>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</si>
  <si>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</si>
  <si>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</si>
  <si>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</si>
  <si>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</si>
  <si>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</si>
  <si>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</si>
  <si>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</si>
  <si>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</si>
  <si>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</si>
  <si>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</si>
  <si>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</si>
  <si>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</si>
  <si>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</si>
  <si>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</si>
  <si>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</si>
  <si>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</si>
  <si>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</si>
  <si>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</si>
  <si>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</si>
  <si>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</si>
  <si>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</si>
  <si>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</si>
  <si>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</si>
  <si>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</si>
  <si>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</si>
  <si>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</si>
  <si>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</si>
  <si>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</si>
  <si>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</si>
  <si>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</si>
  <si>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</si>
  <si>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</si>
  <si>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</si>
  <si>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</si>
  <si>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</si>
  <si>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</si>
  <si>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</si>
  <si>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</si>
  <si>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</si>
  <si>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</si>
  <si>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</si>
  <si>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</si>
  <si>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</si>
  <si>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</si>
  <si>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</si>
  <si>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</si>
  <si>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</si>
  <si>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</si>
  <si>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</si>
  <si>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</si>
  <si>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</si>
  <si>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</si>
  <si>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</si>
  <si>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</si>
  <si>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</si>
  <si>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</si>
  <si>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</si>
  <si>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</si>
  <si>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</si>
  <si>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</si>
  <si>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</si>
  <si>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</si>
  <si>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</si>
  <si>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</si>
  <si>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</si>
  <si>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</si>
  <si>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</si>
  <si>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</si>
  <si>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</si>
  <si>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</si>
  <si>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</si>
  <si>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</si>
  <si>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</si>
  <si>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</si>
  <si>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</si>
  <si>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</si>
  <si>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</si>
  <si>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</si>
  <si>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</si>
  <si>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</si>
  <si>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</si>
  <si>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</si>
  <si>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</si>
  <si>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</si>
  <si>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</si>
  <si>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</si>
  <si>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</si>
  <si>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</si>
  <si>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</si>
  <si>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</si>
  <si>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</si>
  <si>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</si>
  <si>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</si>
  <si>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</si>
  <si>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</si>
  <si>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</si>
  <si>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</si>
  <si>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</si>
  <si>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</si>
  <si>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</si>
  <si>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</si>
  <si>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</si>
  <si>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</si>
  <si>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</si>
  <si>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</si>
  <si>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</si>
  <si>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</si>
  <si>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</si>
  <si>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</si>
  <si>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</si>
  <si>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</si>
  <si>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</si>
  <si>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</si>
  <si>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</si>
  <si>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</si>
  <si>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</si>
  <si>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</si>
  <si>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</si>
  <si>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</si>
  <si>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</si>
  <si>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</si>
  <si>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</si>
  <si>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</si>
  <si>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</si>
  <si>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</si>
  <si>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</si>
  <si>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</si>
  <si>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</si>
  <si>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</si>
  <si>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</si>
  <si>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</si>
  <si>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</si>
  <si>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</si>
  <si>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</si>
  <si>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</si>
  <si>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</si>
  <si>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</si>
  <si>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</si>
  <si>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</si>
  <si>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</si>
  <si>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</si>
  <si>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</si>
  <si>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</si>
  <si>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</si>
  <si>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</si>
  <si>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</si>
  <si>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</si>
  <si>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</si>
  <si>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</si>
  <si>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</si>
  <si>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</si>
  <si>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</si>
  <si>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</si>
  <si>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</si>
  <si>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</si>
  <si>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</si>
  <si>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</si>
  <si>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</si>
  <si>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</si>
  <si>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</si>
  <si>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</si>
  <si>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</si>
  <si>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</si>
  <si>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</si>
  <si>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</si>
  <si>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</si>
  <si>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</si>
  <si>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</si>
  <si>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</si>
  <si>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</si>
  <si>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</si>
  <si>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</si>
  <si>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</si>
  <si>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</si>
  <si>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</si>
  <si>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</si>
  <si>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</si>
  <si>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</si>
  <si>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</si>
  <si>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</si>
  <si>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</si>
  <si>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</si>
  <si>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</si>
  <si>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</si>
  <si>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</si>
  <si>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</si>
  <si>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</si>
  <si>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</si>
  <si>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</si>
  <si>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</si>
  <si>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</si>
  <si>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</si>
  <si>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</si>
  <si>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</si>
  <si>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</si>
  <si>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</si>
  <si>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</si>
  <si>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</si>
  <si>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</si>
  <si>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</si>
  <si>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</si>
  <si>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</si>
  <si>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</si>
  <si>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</si>
  <si>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</si>
  <si>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</si>
  <si>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</si>
  <si>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</si>
  <si>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</si>
  <si>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</si>
  <si>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</si>
  <si>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</si>
  <si>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</si>
  <si>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</si>
  <si>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</si>
  <si>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</si>
  <si>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</si>
  <si>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</si>
  <si>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</si>
  <si>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</si>
  <si>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</si>
  <si>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</si>
  <si>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</si>
  <si>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</si>
  <si>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</si>
  <si>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</si>
  <si>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</si>
  <si>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</si>
  <si>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</si>
  <si>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</si>
  <si>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</si>
  <si>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</si>
  <si>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</si>
  <si>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</si>
  <si>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</si>
  <si>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</si>
  <si>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</si>
  <si>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</si>
  <si>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</si>
  <si>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</si>
  <si>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</si>
  <si>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</si>
  <si>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</si>
  <si>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</si>
  <si>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</si>
  <si>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</si>
  <si>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</si>
  <si>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</si>
  <si>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</si>
  <si>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</si>
  <si>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</si>
  <si>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</si>
  <si>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</si>
  <si>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</si>
  <si>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</si>
  <si>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</si>
  <si>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</si>
  <si>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</si>
  <si>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</si>
  <si>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</si>
  <si>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</si>
  <si>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</si>
  <si>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</si>
  <si>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</si>
  <si>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</si>
  <si>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</si>
  <si>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</si>
  <si>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</si>
  <si>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</si>
  <si>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</si>
  <si>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</si>
  <si>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</si>
  <si>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</si>
  <si>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</si>
  <si>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</si>
  <si>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</si>
  <si>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</si>
  <si>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</si>
  <si>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</si>
  <si>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</si>
  <si>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</si>
  <si>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</si>
  <si>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</si>
  <si>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</si>
  <si>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</si>
  <si>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</si>
  <si>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</si>
  <si>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</si>
  <si>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</si>
  <si>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</si>
  <si>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</si>
  <si>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</si>
  <si>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</si>
  <si>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</si>
  <si>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</si>
  <si>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</si>
  <si>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</si>
  <si>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</si>
  <si>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</si>
  <si>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</si>
  <si>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</si>
  <si>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</si>
  <si>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</si>
  <si>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</si>
  <si>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</si>
  <si>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</si>
  <si>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</si>
  <si>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</si>
  <si>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</si>
  <si>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</si>
  <si>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</si>
  <si>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</si>
  <si>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</si>
  <si>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</si>
  <si>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</si>
  <si>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</si>
  <si>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</si>
  <si>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</si>
  <si>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</si>
  <si>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</si>
  <si>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</si>
  <si>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</si>
  <si>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</si>
  <si>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</si>
  <si>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</si>
  <si>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</si>
  <si>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</si>
  <si>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</si>
  <si>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</si>
  <si>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</si>
  <si>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</si>
  <si>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</si>
  <si>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</si>
  <si>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</si>
  <si>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</si>
  <si>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</si>
  <si>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</si>
  <si>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</si>
  <si>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</si>
  <si>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</si>
  <si>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</si>
  <si>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</si>
  <si>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</si>
  <si>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</si>
  <si>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</si>
  <si>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</si>
  <si>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</si>
  <si>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</si>
  <si>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</si>
  <si>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</si>
  <si>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</si>
  <si>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</si>
  <si>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</si>
  <si>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</si>
  <si>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</si>
  <si>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</si>
  <si>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</si>
  <si>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</si>
  <si>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</si>
  <si>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</si>
  <si>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</si>
  <si>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</si>
  <si>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</si>
  <si>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</si>
  <si>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</si>
  <si>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</si>
  <si>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</si>
  <si>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</si>
  <si>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</si>
  <si>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</si>
  <si>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</si>
  <si>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</si>
  <si>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</si>
  <si>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</si>
  <si>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</si>
  <si>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</si>
  <si>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</si>
  <si>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</si>
  <si>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</si>
  <si>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</si>
  <si>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</si>
  <si>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</si>
  <si>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</si>
  <si>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</si>
  <si>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</si>
  <si>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</si>
  <si>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</si>
  <si>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</si>
  <si>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</si>
  <si>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</si>
  <si>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</si>
  <si>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</si>
  <si>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</si>
  <si>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</si>
  <si>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</si>
  <si>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</si>
  <si>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</si>
  <si>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</si>
  <si>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</si>
  <si>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</si>
  <si>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</si>
  <si>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</si>
  <si>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</si>
  <si>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</si>
  <si>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</si>
  <si>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</si>
  <si>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</si>
  <si>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</si>
  <si>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</si>
  <si>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</si>
  <si>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</si>
  <si>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</si>
  <si>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</si>
  <si>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</si>
  <si>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</si>
  <si>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</si>
  <si>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</si>
  <si>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</si>
  <si>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</si>
  <si>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</si>
  <si>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</si>
  <si>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</si>
  <si>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</si>
  <si>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</si>
  <si>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</si>
  <si>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</si>
  <si>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</si>
  <si>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</si>
  <si>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</si>
  <si>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</si>
  <si>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</si>
  <si>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</si>
  <si>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</si>
  <si>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</si>
  <si>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</si>
  <si>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</si>
  <si>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</si>
  <si>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</si>
  <si>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</si>
  <si>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</si>
  <si>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</si>
  <si>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</si>
  <si>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</si>
  <si>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</si>
  <si>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</si>
  <si>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</si>
  <si>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</si>
  <si>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</si>
  <si>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</si>
  <si>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</si>
  <si>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</si>
  <si>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</si>
  <si>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</si>
  <si>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</si>
  <si>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</si>
  <si>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</si>
  <si>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</si>
  <si>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</si>
  <si>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</si>
  <si>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</si>
  <si>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</si>
  <si>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</si>
  <si>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</si>
  <si>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</si>
  <si>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</si>
  <si>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</si>
  <si>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</si>
  <si>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</si>
  <si>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</si>
  <si>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</si>
  <si>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</si>
  <si>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</si>
  <si>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</si>
  <si>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</si>
  <si>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</si>
  <si>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</si>
  <si>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</si>
  <si>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</si>
  <si>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</si>
  <si>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</si>
  <si>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</si>
  <si>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</si>
  <si>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</si>
  <si>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</si>
  <si>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</si>
  <si>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</si>
  <si>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</si>
  <si>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</si>
  <si>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</si>
  <si>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</si>
  <si>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</si>
  <si>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</si>
  <si>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</si>
  <si>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</si>
  <si>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</si>
  <si>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</si>
  <si>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</si>
  <si>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</si>
  <si>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</si>
  <si>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</si>
  <si>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</si>
  <si>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</si>
  <si>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</si>
  <si>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</si>
  <si>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</si>
  <si>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</si>
  <si>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</si>
  <si>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</si>
  <si>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</si>
  <si>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</si>
  <si>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</si>
  <si>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</si>
  <si>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</si>
  <si>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</si>
  <si>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</si>
  <si>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</si>
  <si>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</si>
  <si>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</si>
  <si>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</si>
  <si>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</si>
  <si>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</si>
  <si>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</si>
  <si>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</si>
  <si>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</si>
  <si>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</si>
  <si>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</si>
  <si>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</si>
  <si>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</si>
  <si>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</si>
  <si>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</si>
  <si>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</si>
  <si>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</si>
  <si>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</si>
  <si>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</si>
  <si>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</si>
  <si>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</si>
  <si>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</si>
  <si>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</si>
  <si>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</si>
  <si>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</si>
  <si>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</si>
  <si>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</si>
  <si>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</si>
  <si>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</si>
  <si>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</si>
  <si>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</si>
  <si>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</si>
  <si>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</si>
  <si>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</si>
  <si>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</si>
  <si>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</si>
  <si>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</si>
  <si>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</si>
  <si>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</si>
  <si>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</si>
  <si>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</si>
  <si>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</si>
  <si>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</si>
  <si>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</si>
  <si>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</si>
  <si>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</si>
  <si>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</si>
  <si>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</si>
  <si>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</si>
  <si>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</si>
  <si>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</si>
  <si>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</si>
  <si>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</si>
  <si>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</si>
  <si>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</si>
  <si>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</si>
  <si>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</si>
  <si>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</si>
  <si>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</si>
  <si>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</si>
  <si>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</si>
  <si>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</si>
  <si>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</si>
  <si>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</si>
  <si>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</si>
  <si>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</si>
  <si>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</si>
  <si>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</si>
  <si>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</si>
  <si>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</si>
  <si>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</si>
  <si>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</si>
  <si>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</si>
  <si>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</si>
  <si>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</si>
  <si>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</si>
  <si>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</si>
  <si>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</si>
  <si>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</si>
  <si>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</si>
  <si>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</si>
  <si>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</si>
  <si>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</si>
  <si>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</si>
  <si>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</si>
  <si>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</si>
  <si>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</si>
  <si>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</si>
  <si>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</si>
  <si>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</si>
  <si>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</si>
  <si>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</si>
  <si>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</si>
  <si>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</si>
  <si>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</si>
  <si>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</si>
  <si>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</si>
  <si>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</si>
  <si>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</si>
  <si>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</si>
  <si>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</si>
  <si>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</si>
  <si>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</si>
  <si>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</si>
  <si>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</si>
  <si>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</si>
  <si>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</si>
  <si>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</si>
  <si>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</si>
  <si>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</si>
  <si>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</si>
  <si>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</si>
  <si>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</si>
  <si>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</si>
  <si>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</si>
  <si>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</si>
  <si>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</si>
  <si>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</si>
  <si>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</si>
  <si>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</si>
  <si>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</si>
  <si>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</si>
  <si>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</si>
  <si>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</si>
  <si>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</si>
  <si>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</si>
  <si>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</si>
  <si>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</si>
  <si>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</si>
  <si>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</si>
  <si>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</si>
  <si>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</si>
  <si>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</si>
  <si>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</si>
  <si>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</si>
  <si>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</si>
  <si>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</si>
  <si>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</si>
  <si>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</si>
  <si>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</si>
  <si>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</si>
  <si>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</si>
  <si>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</si>
  <si>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</si>
  <si>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</si>
  <si>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</si>
  <si>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</si>
  <si>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</si>
  <si>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</si>
  <si>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</si>
  <si>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</si>
  <si>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</si>
  <si>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</si>
  <si>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</si>
  <si>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</si>
  <si>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</si>
  <si>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</si>
  <si>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</si>
  <si>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</si>
  <si>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</si>
  <si>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</si>
  <si>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</si>
  <si>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</si>
  <si>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</si>
  <si>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</si>
  <si>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</si>
  <si>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</si>
  <si>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</si>
  <si>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</si>
  <si>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</si>
  <si>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</si>
  <si>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</si>
  <si>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</si>
  <si>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</si>
  <si>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</si>
  <si>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</si>
  <si>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</si>
  <si>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</si>
  <si>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</si>
  <si>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</si>
  <si>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</si>
  <si>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</si>
  <si>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</si>
  <si>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</si>
  <si>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</si>
  <si>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</si>
  <si>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</si>
  <si>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</si>
  <si>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</si>
  <si>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</si>
  <si>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</si>
  <si>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</si>
  <si>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</si>
  <si>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</si>
  <si>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</si>
  <si>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</si>
  <si>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</si>
  <si>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</si>
  <si>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</si>
  <si>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</si>
  <si>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</si>
  <si>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</si>
  <si>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</si>
  <si>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</si>
  <si>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</si>
  <si>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</si>
  <si>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</si>
  <si>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</si>
  <si>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</si>
  <si>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</si>
  <si>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</si>
  <si>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</si>
  <si>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</si>
  <si>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</si>
  <si>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</si>
  <si>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</si>
  <si>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</si>
  <si>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</si>
  <si>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</si>
  <si>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</si>
  <si>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</si>
  <si>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</si>
  <si>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</si>
  <si>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</si>
  <si>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</si>
  <si>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</si>
  <si>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</si>
  <si>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</si>
  <si>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</si>
  <si>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</si>
  <si>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</si>
  <si>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</si>
  <si>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</si>
  <si>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</si>
  <si>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</si>
  <si>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</si>
  <si>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</si>
  <si>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</si>
  <si>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</si>
  <si>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</si>
  <si>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</si>
  <si>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</si>
  <si>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</si>
  <si>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</si>
  <si>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</si>
  <si>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</si>
  <si>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</si>
  <si>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</si>
  <si>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</si>
  <si>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</si>
  <si>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</si>
  <si>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</si>
  <si>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</si>
  <si>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</si>
  <si>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</si>
  <si>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</si>
  <si>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</si>
  <si>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</si>
  <si>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</si>
  <si>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</si>
  <si>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</si>
  <si>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</si>
  <si>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</si>
  <si>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</si>
  <si>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</si>
  <si>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</si>
  <si>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</si>
  <si>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</si>
  <si>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</si>
  <si>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</si>
  <si>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</si>
  <si>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</si>
  <si>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</si>
  <si>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</si>
  <si>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</si>
  <si>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</si>
  <si>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</si>
  <si>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</si>
  <si>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</si>
  <si>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</si>
  <si>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</si>
  <si>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</si>
  <si>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</si>
  <si>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</si>
  <si>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</si>
  <si>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</si>
  <si>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</si>
  <si>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</si>
  <si>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</si>
  <si>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</si>
  <si>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</si>
  <si>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</si>
  <si>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</si>
  <si>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</si>
  <si>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</si>
  <si>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</si>
  <si>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</si>
  <si>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</si>
  <si>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</si>
  <si>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</si>
  <si>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</si>
  <si>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</si>
  <si>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</si>
  <si>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</si>
  <si>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</si>
  <si>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</si>
  <si>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</si>
  <si>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</si>
  <si>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</si>
  <si>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</si>
  <si>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</si>
  <si>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</si>
  <si>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</si>
  <si>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</si>
  <si>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</si>
  <si>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</si>
  <si>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</si>
  <si>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</si>
  <si>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</si>
  <si>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</si>
  <si>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</si>
  <si>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</si>
  <si>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</si>
  <si>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</si>
  <si>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</si>
  <si>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</si>
  <si>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</si>
  <si>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</si>
  <si>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</si>
  <si>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</si>
  <si>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</si>
  <si>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</si>
  <si>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</si>
  <si>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</si>
  <si>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</si>
  <si>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</si>
  <si>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</si>
  <si>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</si>
  <si>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</si>
  <si>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</si>
  <si>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</si>
  <si>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</si>
  <si>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</si>
  <si>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</si>
  <si>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</si>
  <si>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</si>
  <si>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</si>
  <si>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</si>
  <si>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</si>
  <si>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</si>
  <si>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</si>
  <si>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</si>
  <si>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</si>
  <si>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</si>
  <si>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</si>
  <si>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</si>
  <si>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</si>
  <si>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</si>
  <si>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</si>
  <si>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</si>
  <si>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</si>
  <si>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</si>
  <si>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</si>
  <si>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</si>
  <si>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</si>
  <si>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</si>
  <si>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</si>
  <si>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</si>
  <si>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</si>
  <si>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</si>
  <si>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</si>
  <si>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</si>
  <si>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</si>
  <si>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</si>
  <si>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</si>
  <si>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</si>
  <si>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</si>
  <si>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</si>
  <si>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</si>
  <si>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</si>
  <si>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</si>
  <si>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</si>
  <si>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</si>
  <si>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</si>
  <si>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</si>
  <si>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</si>
  <si>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</si>
  <si>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</si>
  <si>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</si>
  <si>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</si>
  <si>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</si>
  <si>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</si>
  <si>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</si>
  <si>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</si>
  <si>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</si>
  <si>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</si>
  <si>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</si>
  <si>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</si>
  <si>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</si>
  <si>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</si>
  <si>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</si>
  <si>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</si>
  <si>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</si>
  <si>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</si>
  <si>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</si>
  <si>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</si>
  <si>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</si>
  <si>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</si>
  <si>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</si>
  <si>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</si>
  <si>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</si>
  <si>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</si>
  <si>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</si>
  <si>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</si>
  <si>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</si>
  <si>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</si>
  <si>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</si>
  <si>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</si>
  <si>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</si>
  <si>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</si>
  <si>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</si>
  <si>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</si>
  <si>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</si>
  <si>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</si>
  <si>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</si>
  <si>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</si>
  <si>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</si>
  <si>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</si>
  <si>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</si>
  <si>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</si>
  <si>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</si>
  <si>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</si>
  <si>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</si>
  <si>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</si>
  <si>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</si>
  <si>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</si>
  <si>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</si>
  <si>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</si>
  <si>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</si>
  <si>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</si>
  <si>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</si>
  <si>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</si>
  <si>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</si>
  <si>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</si>
  <si>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</si>
  <si>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</si>
  <si>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</si>
  <si>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</si>
  <si>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</si>
  <si>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</si>
  <si>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</si>
  <si>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</si>
  <si>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</si>
  <si>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</si>
  <si>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</si>
  <si>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</si>
  <si>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</si>
  <si>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</si>
  <si>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</si>
  <si>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</si>
  <si>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</si>
  <si>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</si>
  <si>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</si>
  <si>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</si>
  <si>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</si>
  <si>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</si>
  <si>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</si>
  <si>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</si>
  <si>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</si>
  <si>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</si>
  <si>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</si>
  <si>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</si>
  <si>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</si>
  <si>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</si>
  <si>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</si>
  <si>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</si>
  <si>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</si>
  <si>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</si>
  <si>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</si>
  <si>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</si>
  <si>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</si>
  <si>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</si>
  <si>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</si>
  <si>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</si>
  <si>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</si>
  <si>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</si>
  <si>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</si>
  <si>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</si>
  <si>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</si>
  <si>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</si>
  <si>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</si>
  <si>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</si>
  <si>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</si>
  <si>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</si>
  <si>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</si>
  <si>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</si>
  <si>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</si>
  <si>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</si>
  <si>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</si>
  <si>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</si>
  <si>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</si>
  <si>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</si>
  <si>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</si>
  <si>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</si>
  <si>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</si>
  <si>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</si>
  <si>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</si>
  <si>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</si>
  <si>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</si>
  <si>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</si>
  <si>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</si>
  <si>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</si>
  <si>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</si>
  <si>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</si>
  <si>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</si>
  <si>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</si>
  <si>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</si>
  <si>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</si>
  <si>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</si>
  <si>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</si>
  <si>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</si>
  <si>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</si>
  <si>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</si>
  <si>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</si>
  <si>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</si>
  <si>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</si>
  <si>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</si>
  <si>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</si>
  <si>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</si>
  <si>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</si>
  <si>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</si>
  <si>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</si>
  <si>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</si>
  <si>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</si>
  <si>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</si>
  <si>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</si>
  <si>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</si>
  <si>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</si>
  <si>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</si>
  <si>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</si>
  <si>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</si>
  <si>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</si>
  <si>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</si>
  <si>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</si>
  <si>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</si>
  <si>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</si>
  <si>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</si>
  <si>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</si>
  <si>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</si>
  <si>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</si>
  <si>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</si>
  <si>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</si>
  <si>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</si>
  <si>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</si>
  <si>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</si>
  <si>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</si>
  <si>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</si>
  <si>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</si>
  <si>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</si>
  <si>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</si>
  <si>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</si>
  <si>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</si>
  <si>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</si>
  <si>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</si>
  <si>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</si>
  <si>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</si>
  <si>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</si>
  <si>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</si>
  <si>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</si>
  <si>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</si>
  <si>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</si>
  <si>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</si>
  <si>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</si>
  <si>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</si>
  <si>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</si>
  <si>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</si>
  <si>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</si>
  <si>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</si>
  <si>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</si>
  <si>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</si>
  <si>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</si>
  <si>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</si>
  <si>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</si>
  <si>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</si>
  <si>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</si>
  <si>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</si>
  <si>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</si>
  <si>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</si>
  <si>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</si>
  <si>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</si>
  <si>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</si>
  <si>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</si>
  <si>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</si>
  <si>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</si>
  <si>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</si>
  <si>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</si>
  <si>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</si>
  <si>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</si>
  <si>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</si>
  <si>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</si>
  <si>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</si>
  <si>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</si>
  <si>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</si>
  <si>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</si>
  <si>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</si>
  <si>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</si>
  <si>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</si>
  <si>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</si>
  <si>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</si>
  <si>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</si>
  <si>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</si>
  <si>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</si>
  <si>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</si>
  <si>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</si>
  <si>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</si>
  <si>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</si>
  <si>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</si>
  <si>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</si>
  <si>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</si>
  <si>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</si>
  <si>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</si>
  <si>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</si>
  <si>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</si>
  <si>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</si>
  <si>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</si>
  <si>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</si>
  <si>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</si>
  <si>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</si>
  <si>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</si>
  <si>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</si>
  <si>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</si>
  <si>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</si>
  <si>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</si>
  <si>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</si>
  <si>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</si>
  <si>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</si>
  <si>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</si>
  <si>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</si>
  <si>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</si>
  <si>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</si>
  <si>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</si>
  <si>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</si>
  <si>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</si>
  <si>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</si>
  <si>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</si>
  <si>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</si>
  <si>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</si>
  <si>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</si>
  <si>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</si>
  <si>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</si>
  <si>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</si>
  <si>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</si>
  <si>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</si>
  <si>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</si>
  <si>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</si>
  <si>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</si>
  <si>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</si>
  <si>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</si>
  <si>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</si>
  <si>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</si>
  <si>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</si>
  <si>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</si>
  <si>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</si>
  <si>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</si>
  <si>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</si>
  <si>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</si>
  <si>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</si>
  <si>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</si>
  <si>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</si>
  <si>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</si>
  <si>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</si>
  <si>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</si>
  <si>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</si>
  <si>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</si>
  <si>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</si>
  <si>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</si>
  <si>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</si>
  <si>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</si>
  <si>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</si>
  <si>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</si>
  <si>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</si>
  <si>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</si>
  <si>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</si>
  <si>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</si>
  <si>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</si>
  <si>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</si>
  <si>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</si>
  <si>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</si>
  <si>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</si>
  <si>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</si>
  <si>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</si>
  <si>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</si>
  <si>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</si>
  <si>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</si>
  <si>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</si>
  <si>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</si>
  <si>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</si>
  <si>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</si>
  <si>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</si>
  <si>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</si>
  <si>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</si>
  <si>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</si>
  <si>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</si>
  <si>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</si>
  <si>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</si>
  <si>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</si>
  <si>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</si>
  <si>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</si>
  <si>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</si>
  <si>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</si>
  <si>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</si>
  <si>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</si>
  <si>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</si>
  <si>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</si>
  <si>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</si>
  <si>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</si>
  <si>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</si>
  <si>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</si>
  <si>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</si>
  <si>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</si>
  <si>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</si>
  <si>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</si>
  <si>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</si>
  <si>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</si>
  <si>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</si>
  <si>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</si>
  <si>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</si>
  <si>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</si>
  <si>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</si>
  <si>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</si>
  <si>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</si>
  <si>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</si>
  <si>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</si>
  <si>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</si>
  <si>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</si>
  <si>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</si>
  <si>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</si>
  <si>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</si>
  <si>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</si>
  <si>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</si>
  <si>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</si>
  <si>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</si>
  <si>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</si>
  <si>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</si>
  <si>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</si>
  <si>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</si>
  <si>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</si>
  <si>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</si>
  <si>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</si>
  <si>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</si>
  <si>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</si>
  <si>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</si>
  <si>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</si>
  <si>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</si>
  <si>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</si>
  <si>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</si>
  <si>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</si>
  <si>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</si>
  <si>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</si>
  <si>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</si>
  <si>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</si>
  <si>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</si>
  <si>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</si>
  <si>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</si>
  <si>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</si>
  <si>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</si>
  <si>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</si>
  <si>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</si>
  <si>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</si>
  <si>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</si>
  <si>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</si>
  <si>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</si>
  <si>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</si>
  <si>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</si>
  <si>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</si>
  <si>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</si>
  <si>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</si>
  <si>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</si>
  <si>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</si>
  <si>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</si>
  <si>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</si>
  <si>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</si>
  <si>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</si>
  <si>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</si>
  <si>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</si>
  <si>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</si>
  <si>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</si>
  <si>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</si>
  <si>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</si>
  <si>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</si>
  <si>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</si>
  <si>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</si>
  <si>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</si>
  <si>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</si>
  <si>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</si>
  <si>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</si>
  <si>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</si>
  <si>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</si>
  <si>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</si>
  <si>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</si>
  <si>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</si>
  <si>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</si>
  <si>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</si>
  <si>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</si>
  <si>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</si>
  <si>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</si>
  <si>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</si>
  <si>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</si>
  <si>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</si>
  <si>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</si>
  <si>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</si>
  <si>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</si>
  <si>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</si>
  <si>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</si>
  <si>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</si>
  <si>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</si>
  <si>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</si>
  <si>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</si>
  <si>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</si>
  <si>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</si>
  <si>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</si>
  <si>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</si>
  <si>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</si>
  <si>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</si>
  <si>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</si>
  <si>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</si>
  <si>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</si>
  <si>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</si>
  <si>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</si>
  <si>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</si>
  <si>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</si>
  <si>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</si>
  <si>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</si>
  <si>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</si>
  <si>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</si>
  <si>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</si>
  <si>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</si>
  <si>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</si>
  <si>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</si>
  <si>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</si>
  <si>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</si>
  <si>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</si>
  <si>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</si>
  <si>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</si>
  <si>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</si>
  <si>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</si>
  <si>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</si>
  <si>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</si>
  <si>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</si>
  <si>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</si>
  <si>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</si>
  <si>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</si>
  <si>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</si>
  <si>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</si>
  <si>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</si>
  <si>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</si>
  <si>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</si>
  <si>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</si>
  <si>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</si>
  <si>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</si>
  <si>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</si>
  <si>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</si>
  <si>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</si>
  <si>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</si>
  <si>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</si>
  <si>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</si>
  <si>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</si>
  <si>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</si>
  <si>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</si>
  <si>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</si>
  <si>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</si>
  <si>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</si>
  <si>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</si>
  <si>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</si>
  <si>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</si>
  <si>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</si>
  <si>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</si>
  <si>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</si>
  <si>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</si>
  <si>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</si>
  <si>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</si>
  <si>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</si>
  <si>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</si>
  <si>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</si>
  <si>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</si>
  <si>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</si>
  <si>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</si>
  <si>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</si>
  <si>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</si>
  <si>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</si>
  <si>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</si>
  <si>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</si>
  <si>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</si>
  <si>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</si>
  <si>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</si>
  <si>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</si>
  <si>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</si>
  <si>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</si>
  <si>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</si>
  <si>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</si>
  <si>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</si>
  <si>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</si>
  <si>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</si>
  <si>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</si>
  <si>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</si>
  <si>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</si>
  <si>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</si>
  <si>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</si>
  <si>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</si>
  <si>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</si>
  <si>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</si>
  <si>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</si>
  <si>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</si>
  <si>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</si>
  <si>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</si>
  <si>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</si>
  <si>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</si>
  <si>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</si>
  <si>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</si>
  <si>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</si>
  <si>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</si>
  <si>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</si>
  <si>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</si>
  <si>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</si>
  <si>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</si>
  <si>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</si>
  <si>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</si>
  <si>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</si>
  <si>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</si>
  <si>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</si>
  <si>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</si>
  <si>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</si>
  <si>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</si>
  <si>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</si>
  <si>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</si>
  <si>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</si>
  <si>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</si>
  <si>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</si>
  <si>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</si>
  <si>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</si>
  <si>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</si>
  <si>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</si>
  <si>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</si>
  <si>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</si>
  <si>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</si>
  <si>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</si>
  <si>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</si>
  <si>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</si>
  <si>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</si>
  <si>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</si>
  <si>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</si>
  <si>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</si>
  <si>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</si>
  <si>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</si>
  <si>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</si>
  <si>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</si>
  <si>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</si>
  <si>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</si>
  <si>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</si>
  <si>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</si>
  <si>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</si>
  <si>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</si>
  <si>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</si>
  <si>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</si>
  <si>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</si>
  <si>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</si>
  <si>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</si>
  <si>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</si>
  <si>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</si>
  <si>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</si>
  <si>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</si>
  <si>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</si>
  <si>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</si>
  <si>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</si>
  <si>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</si>
  <si>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</si>
  <si>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</si>
  <si>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</si>
  <si>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</si>
  <si>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</si>
  <si>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</si>
  <si>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</si>
  <si>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</si>
  <si>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</si>
  <si>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</si>
  <si>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</si>
  <si>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</si>
  <si>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</si>
  <si>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</si>
  <si>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</si>
  <si>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</si>
  <si>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</si>
  <si>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</si>
  <si>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</si>
  <si>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</si>
  <si>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</si>
  <si>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</si>
  <si>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</si>
  <si>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</si>
  <si>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</si>
  <si>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</si>
  <si>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</si>
  <si>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</si>
  <si>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</si>
  <si>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</si>
  <si>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</si>
  <si>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</si>
  <si>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</si>
  <si>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</si>
  <si>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</si>
  <si>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</si>
  <si>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</si>
  <si>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</si>
  <si>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</si>
  <si>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</si>
  <si>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</si>
  <si>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</si>
  <si>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</si>
  <si>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</si>
  <si>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</si>
  <si>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</si>
  <si>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</si>
  <si>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</si>
  <si>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</si>
  <si>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</si>
  <si>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</si>
  <si>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</si>
  <si>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</si>
  <si>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</si>
  <si>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</si>
  <si>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</si>
  <si>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</si>
  <si>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</si>
  <si>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</si>
  <si>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</si>
  <si>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</si>
  <si>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</si>
  <si>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</si>
  <si>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</si>
  <si>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</si>
  <si>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</si>
  <si>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</si>
  <si>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</si>
  <si>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</si>
  <si>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</si>
  <si>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</si>
  <si>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</si>
  <si>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</si>
  <si>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</si>
  <si>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</si>
  <si>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</si>
  <si>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</si>
  <si>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</si>
  <si>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</si>
  <si>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</si>
  <si>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</si>
  <si>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</si>
  <si>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</si>
  <si>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</si>
  <si>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</si>
  <si>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</si>
  <si>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</si>
  <si>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</si>
  <si>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</si>
  <si>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</si>
  <si>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</si>
  <si>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</si>
  <si>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</si>
  <si>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</si>
  <si>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</si>
  <si>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</si>
  <si>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</si>
  <si>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</si>
  <si>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</si>
  <si>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</si>
  <si>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</si>
  <si>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</si>
  <si>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</si>
  <si>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</si>
  <si>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</si>
  <si>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</si>
  <si>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</si>
  <si>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</si>
  <si>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</si>
  <si>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</si>
  <si>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</si>
  <si>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</si>
  <si>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</si>
  <si>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</si>
  <si>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</si>
  <si>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</si>
  <si>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</si>
  <si>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</si>
  <si>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</si>
  <si>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</si>
  <si>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</si>
  <si>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</si>
  <si>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</si>
  <si>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</si>
  <si>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</si>
  <si>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</si>
  <si>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</si>
  <si>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</si>
  <si>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</si>
  <si>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</si>
  <si>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</si>
  <si>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</si>
  <si>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</si>
  <si>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</si>
  <si>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</si>
  <si>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</si>
  <si>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</si>
  <si>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</si>
  <si>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</si>
  <si>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</si>
  <si>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</si>
  <si>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</si>
  <si>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</si>
  <si>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</si>
  <si>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</si>
  <si>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</si>
  <si>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</si>
  <si>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</si>
  <si>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</si>
  <si>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</si>
  <si>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</si>
  <si>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</si>
  <si>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</si>
  <si>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</si>
  <si>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</si>
  <si>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</si>
  <si>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</si>
  <si>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</si>
  <si>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</si>
  <si>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</si>
  <si>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</si>
  <si>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</si>
  <si>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</si>
  <si>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</si>
  <si>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</si>
  <si>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</si>
  <si>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</si>
  <si>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</si>
  <si>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</si>
  <si>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</si>
  <si>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</si>
  <si>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</si>
  <si>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</si>
  <si>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</si>
  <si>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</si>
  <si>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</si>
  <si>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</si>
  <si>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</si>
  <si>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</si>
  <si>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</si>
  <si>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</si>
  <si>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</si>
  <si>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</si>
  <si>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</si>
  <si>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</si>
  <si>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</si>
  <si>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</si>
  <si>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</si>
  <si>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</si>
  <si>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</si>
  <si>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</si>
  <si>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</si>
  <si>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</si>
  <si>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</si>
  <si>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</si>
  <si>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</si>
  <si>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</si>
  <si>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</si>
  <si>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</si>
  <si>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</si>
  <si>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</si>
  <si>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</si>
  <si>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</si>
  <si>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</si>
  <si>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</si>
  <si>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</si>
  <si>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</si>
  <si>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</si>
  <si>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</si>
  <si>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</si>
  <si>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</si>
  <si>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</si>
  <si>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</si>
  <si>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</si>
  <si>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</si>
  <si>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</si>
  <si>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</si>
  <si>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</si>
  <si>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</si>
  <si>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</si>
  <si>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</si>
  <si>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</si>
  <si>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</si>
  <si>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</si>
  <si>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</si>
  <si>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</si>
  <si>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</si>
  <si>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</si>
  <si>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</si>
  <si>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</si>
  <si>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</si>
  <si>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</si>
  <si>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</si>
  <si>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</si>
  <si>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</si>
  <si>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</si>
  <si>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</si>
  <si>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</si>
  <si>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</si>
  <si>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</si>
  <si>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</si>
  <si>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</si>
  <si>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</si>
  <si>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</si>
  <si>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</si>
  <si>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</si>
  <si>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</si>
  <si>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</si>
  <si>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</si>
  <si>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</si>
  <si>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</si>
  <si>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</si>
  <si>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</si>
  <si>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</si>
  <si>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</si>
  <si>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</si>
  <si>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</si>
  <si>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</si>
  <si>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</si>
  <si>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</si>
  <si>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</si>
  <si>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</si>
  <si>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</si>
  <si>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</si>
  <si>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</si>
  <si>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</si>
  <si>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</si>
  <si>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</si>
  <si>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</si>
  <si>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</si>
  <si>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</si>
  <si>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</si>
  <si>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</si>
  <si>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</si>
  <si>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</si>
  <si>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</si>
  <si>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</si>
  <si>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</si>
  <si>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</si>
  <si>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</si>
  <si>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</si>
  <si>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</si>
  <si>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</si>
  <si>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</si>
  <si>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</si>
  <si>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</si>
  <si>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</si>
  <si>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</si>
  <si>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</si>
  <si>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</si>
  <si>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</si>
  <si>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</si>
  <si>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</si>
  <si>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</si>
  <si>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</si>
  <si>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</si>
  <si>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</si>
  <si>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</si>
  <si>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</si>
  <si>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</si>
  <si>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</si>
  <si>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</si>
  <si>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</si>
  <si>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</si>
  <si>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</si>
  <si>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</si>
  <si>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</si>
  <si>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</si>
  <si>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</si>
  <si>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</si>
  <si>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</si>
  <si>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</si>
  <si>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</si>
  <si>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</si>
  <si>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</si>
  <si>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</si>
  <si>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</si>
  <si>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</si>
  <si>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</si>
  <si>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</si>
  <si>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</si>
  <si>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</si>
  <si>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</si>
  <si>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</si>
  <si>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</si>
  <si>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</si>
  <si>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</si>
  <si>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</si>
  <si>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</si>
  <si>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</si>
  <si>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</si>
  <si>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</si>
  <si>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</si>
  <si>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</si>
  <si>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</si>
  <si>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</si>
  <si>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</si>
  <si>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</si>
  <si>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</si>
  <si>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</si>
  <si>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</si>
  <si>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</si>
  <si>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</si>
  <si>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</si>
  <si>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</si>
  <si>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</si>
  <si>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</si>
  <si>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</si>
  <si>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</si>
  <si>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</si>
  <si>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</si>
  <si>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</si>
  <si>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</si>
  <si>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</si>
  <si>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</si>
  <si>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</si>
  <si>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</si>
  <si>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</si>
  <si>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</si>
  <si>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</si>
  <si>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</si>
  <si>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</si>
  <si>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</si>
  <si>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</si>
  <si>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</si>
  <si>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</si>
  <si>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</si>
  <si>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</si>
  <si>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</si>
  <si>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</si>
  <si>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</si>
  <si>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</si>
  <si>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</si>
  <si>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</si>
  <si>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</si>
  <si>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</si>
  <si>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</si>
  <si>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</si>
  <si>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</si>
  <si>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</si>
  <si>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</si>
  <si>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</si>
  <si>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</si>
  <si>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</si>
  <si>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</si>
  <si>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</si>
  <si>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</si>
  <si>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</si>
  <si>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</si>
  <si>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</si>
  <si>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</si>
  <si>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</si>
  <si>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</si>
  <si>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</si>
  <si>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</si>
  <si>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</si>
  <si>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</si>
  <si>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</si>
  <si>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</si>
  <si>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</si>
  <si>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</si>
  <si>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</si>
  <si>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</si>
  <si>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</si>
  <si>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</si>
  <si>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</si>
  <si>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</si>
  <si>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</si>
  <si>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</si>
  <si>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</si>
  <si>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</si>
  <si>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</si>
  <si>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</si>
  <si>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</si>
  <si>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</si>
  <si>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</si>
  <si>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</si>
  <si>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</si>
  <si>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</si>
  <si>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</si>
  <si>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</si>
  <si>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</si>
  <si>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</si>
  <si>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</si>
  <si>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</si>
  <si>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</si>
  <si>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</si>
  <si>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</si>
  <si>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</si>
  <si>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</si>
  <si>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</si>
  <si>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</si>
  <si>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</si>
  <si>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</si>
  <si>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</si>
  <si>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</si>
  <si>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</si>
  <si>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</si>
  <si>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</si>
  <si>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</si>
  <si>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</si>
  <si>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</si>
  <si>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</si>
  <si>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</si>
  <si>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</si>
  <si>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</si>
  <si>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</si>
  <si>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</si>
  <si>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</si>
  <si>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</si>
  <si>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</si>
  <si>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</si>
  <si>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</si>
  <si>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</si>
  <si>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</si>
  <si>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</si>
  <si>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</si>
  <si>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</si>
  <si>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</si>
  <si>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</si>
  <si>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</si>
  <si>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</si>
  <si>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</si>
  <si>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</si>
  <si>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</si>
  <si>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</si>
  <si>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</si>
  <si>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</si>
  <si>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</si>
  <si>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</si>
  <si>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</si>
  <si>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</si>
  <si>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</si>
  <si>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</si>
  <si>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</si>
  <si>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</si>
  <si>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</si>
  <si>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</si>
  <si>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</si>
  <si>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</si>
  <si>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</si>
  <si>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</si>
  <si>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</si>
  <si>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</si>
  <si>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</si>
  <si>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</si>
  <si>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</si>
  <si>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</si>
  <si>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</si>
  <si>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</si>
  <si>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</si>
  <si>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</si>
  <si>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</si>
  <si>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</si>
  <si>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</si>
  <si>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</si>
  <si>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</si>
  <si>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</si>
  <si>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</si>
  <si>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</si>
  <si>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</si>
  <si>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</si>
  <si>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</si>
  <si>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</si>
  <si>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</si>
  <si>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</si>
  <si>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</si>
  <si>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</si>
  <si>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</si>
  <si>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</si>
  <si>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</si>
  <si>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</si>
  <si>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</si>
  <si>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</si>
  <si>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</si>
  <si>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</si>
  <si>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</si>
  <si>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</si>
  <si>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</si>
  <si>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</si>
  <si>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</si>
  <si>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</si>
  <si>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</si>
  <si>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</si>
  <si>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</si>
  <si>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</si>
  <si>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</si>
  <si>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</si>
  <si>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</si>
  <si>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</si>
  <si>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</si>
  <si>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</si>
  <si>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</si>
  <si>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</si>
  <si>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</si>
  <si>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</si>
  <si>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</si>
  <si>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</si>
  <si>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</si>
  <si>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</si>
  <si>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</si>
  <si>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</si>
  <si>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</si>
  <si>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</si>
  <si>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</si>
  <si>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</si>
  <si>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</si>
  <si>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</si>
  <si>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</si>
  <si>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</si>
  <si>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</si>
  <si>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</si>
  <si>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</si>
  <si>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</si>
  <si>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</si>
  <si>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</si>
  <si>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</si>
  <si>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</si>
  <si>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</si>
  <si>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</si>
  <si>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</si>
  <si>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</si>
  <si>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</si>
  <si>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</si>
  <si>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</si>
  <si>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</si>
  <si>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</si>
  <si>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</si>
  <si>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</si>
  <si>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</si>
  <si>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</si>
  <si>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</si>
  <si>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</si>
  <si>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</si>
  <si>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</si>
  <si>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</si>
  <si>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</si>
  <si>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</si>
  <si>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</si>
  <si>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</si>
  <si>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</si>
  <si>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</si>
  <si>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</si>
  <si>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</si>
  <si>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</si>
  <si>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</si>
  <si>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</si>
  <si>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</si>
  <si>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</si>
  <si>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</si>
  <si>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</si>
  <si>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</si>
  <si>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</si>
  <si>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</si>
  <si>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</si>
  <si>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</si>
  <si>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</si>
  <si>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</si>
  <si>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</si>
  <si>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</si>
  <si>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</si>
  <si>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</si>
  <si>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</si>
  <si>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</si>
  <si>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</si>
  <si>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</si>
  <si>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</si>
  <si>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</si>
  <si>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</si>
  <si>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</si>
  <si>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</si>
  <si>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</si>
  <si>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</si>
  <si>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</si>
  <si>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</si>
  <si>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</si>
  <si>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</si>
  <si>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</si>
  <si>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</si>
  <si>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</si>
  <si>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</si>
  <si>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</si>
  <si>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</si>
  <si>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</si>
  <si>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</si>
  <si>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</si>
  <si>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</si>
  <si>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</si>
  <si>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</si>
  <si>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</si>
  <si>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</si>
  <si>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</si>
  <si>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</si>
  <si>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</si>
  <si>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</si>
  <si>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</si>
  <si>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</si>
  <si>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</si>
  <si>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</si>
  <si>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</si>
  <si>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</si>
  <si>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</si>
  <si>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</si>
  <si>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</si>
  <si>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</si>
  <si>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</si>
  <si>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</si>
  <si>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</si>
  <si>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</si>
  <si>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</si>
  <si>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</si>
  <si>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</si>
  <si>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</si>
  <si>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</si>
  <si>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</si>
  <si>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</si>
  <si>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</si>
  <si>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</si>
  <si>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</si>
  <si>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</si>
  <si>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</si>
  <si>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</si>
  <si>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</si>
  <si>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</si>
  <si>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</si>
  <si>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</si>
  <si>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</si>
  <si>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</si>
  <si>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</si>
  <si>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</si>
  <si>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</si>
  <si>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</si>
  <si>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</si>
  <si>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</si>
  <si>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</si>
  <si>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</si>
  <si>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</si>
  <si>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</si>
  <si>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</si>
  <si>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</si>
  <si>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</si>
  <si>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</si>
  <si>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</si>
  <si>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</si>
  <si>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</si>
  <si>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</si>
  <si>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</si>
  <si>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</si>
  <si>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</si>
  <si>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</si>
  <si>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</si>
  <si>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</si>
  <si>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</si>
  <si>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</si>
  <si>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</si>
  <si>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</si>
  <si>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</si>
  <si>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</si>
  <si>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</si>
  <si>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</si>
  <si>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</si>
  <si>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</si>
  <si>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</si>
  <si>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</si>
  <si>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</si>
  <si>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</si>
  <si>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</si>
  <si>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</si>
  <si>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</si>
  <si>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</si>
  <si>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</si>
  <si>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</si>
  <si>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</si>
  <si>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</si>
  <si>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</si>
  <si>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</si>
  <si>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</si>
  <si>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</si>
  <si>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</si>
  <si>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</si>
  <si>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</si>
  <si>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</si>
  <si>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</si>
  <si>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</si>
  <si>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</si>
  <si>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</si>
  <si>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</si>
  <si>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</si>
  <si>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</si>
  <si>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</si>
  <si>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</si>
  <si>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</si>
  <si>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</si>
  <si>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</si>
  <si>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</si>
  <si>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</si>
  <si>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</si>
  <si>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</si>
  <si>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</si>
  <si>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</si>
  <si>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</si>
  <si>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</si>
  <si>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</si>
  <si>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</si>
  <si>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</si>
  <si>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</si>
  <si>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</si>
  <si>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</si>
  <si>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</si>
  <si>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</si>
  <si>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</si>
  <si>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</si>
  <si>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</si>
  <si>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</si>
  <si>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</si>
  <si>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</si>
  <si>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</si>
  <si>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</si>
  <si>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</si>
  <si>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</si>
  <si>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</si>
  <si>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</si>
  <si>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</si>
  <si>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</si>
  <si>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</si>
  <si>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</si>
  <si>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</si>
  <si>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</si>
  <si>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</si>
  <si>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</si>
  <si>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</si>
  <si>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</si>
  <si>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</si>
  <si>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</si>
  <si>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</si>
  <si>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</si>
  <si>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</si>
  <si>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</si>
  <si>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</si>
  <si>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</si>
  <si>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</si>
  <si>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</si>
  <si>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</si>
  <si>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</si>
  <si>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</si>
  <si>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</si>
  <si>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</si>
  <si>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</si>
  <si>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</si>
  <si>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</si>
  <si>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</si>
  <si>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</si>
  <si>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</si>
  <si>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</si>
  <si>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</si>
  <si>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</si>
  <si>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</si>
  <si>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</si>
  <si>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</si>
  <si>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</si>
  <si>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</si>
  <si>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</si>
  <si>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</si>
  <si>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</si>
  <si>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</si>
  <si>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</si>
  <si>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</si>
  <si>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</si>
  <si>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</si>
  <si>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</si>
  <si>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</si>
  <si>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</si>
  <si>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</si>
  <si>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</si>
  <si>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</si>
  <si>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</si>
  <si>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</si>
  <si>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</si>
  <si>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</si>
  <si>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</si>
  <si>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</si>
  <si>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</si>
  <si>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</si>
  <si>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</si>
  <si>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</si>
  <si>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</si>
  <si>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</si>
  <si>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</si>
  <si>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</si>
  <si>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</si>
  <si>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</si>
  <si>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</si>
  <si>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</si>
  <si>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</si>
  <si>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</si>
  <si>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</si>
  <si>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</si>
  <si>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</si>
  <si>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</si>
  <si>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</si>
  <si>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</si>
  <si>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</si>
  <si>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</si>
  <si>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</si>
  <si>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</si>
  <si>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</si>
  <si>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</si>
  <si>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</si>
  <si>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</si>
  <si>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</si>
  <si>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</si>
  <si>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</si>
  <si>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</si>
  <si>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</si>
  <si>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</si>
  <si>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</si>
  <si>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</si>
  <si>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</si>
  <si>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</si>
  <si>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</si>
  <si>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</si>
  <si>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</si>
  <si>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</si>
  <si>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</si>
  <si>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</si>
  <si>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</si>
  <si>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</si>
  <si>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</si>
  <si>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</si>
  <si>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</si>
  <si>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</si>
  <si>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</si>
  <si>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</si>
  <si>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</si>
  <si>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</si>
  <si>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</si>
  <si>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</si>
  <si>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</si>
  <si>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</si>
  <si>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</si>
  <si>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</si>
  <si>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</si>
  <si>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</si>
  <si>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</si>
  <si>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</si>
  <si>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</si>
  <si>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</si>
  <si>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</si>
  <si>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</si>
  <si>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</si>
  <si>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</si>
  <si>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</si>
  <si>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</si>
  <si>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</si>
  <si>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</si>
  <si>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</si>
  <si>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</si>
  <si>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</si>
  <si>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</si>
  <si>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</si>
  <si>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</si>
  <si>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</si>
  <si>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</si>
  <si>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</si>
  <si>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</si>
  <si>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</si>
  <si>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</si>
  <si>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</si>
  <si>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</si>
  <si>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</si>
  <si>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</si>
  <si>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</si>
  <si>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</si>
  <si>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</si>
  <si>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</si>
  <si>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</si>
  <si>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</si>
  <si>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</si>
  <si>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</si>
  <si>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</si>
  <si>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</si>
  <si>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</si>
  <si>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</si>
  <si>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</si>
  <si>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</si>
  <si>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</si>
  <si>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</si>
  <si>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</si>
  <si>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</si>
  <si>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</si>
  <si>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</si>
  <si>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</si>
  <si>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</si>
  <si>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</si>
  <si>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</si>
  <si>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</si>
  <si>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</si>
  <si>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</si>
  <si>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</si>
  <si>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</si>
  <si>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</si>
  <si>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</si>
  <si>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</si>
  <si>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</si>
  <si>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</si>
  <si>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</si>
  <si>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</si>
  <si>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</si>
  <si>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</si>
  <si>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</si>
  <si>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</si>
  <si>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</si>
  <si>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</si>
  <si>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</si>
  <si>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</si>
  <si>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</si>
  <si>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</si>
  <si>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</si>
  <si>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</si>
  <si>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</si>
  <si>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</si>
  <si>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</si>
  <si>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</si>
  <si>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</si>
  <si>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</si>
  <si>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</si>
  <si>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</si>
  <si>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</si>
  <si>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</si>
  <si>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</si>
  <si>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</si>
  <si>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</si>
  <si>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</si>
  <si>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</si>
  <si>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</si>
  <si>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</si>
  <si>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</si>
  <si>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</si>
  <si>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</si>
  <si>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</si>
  <si>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</si>
  <si>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</si>
  <si>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</si>
  <si>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</si>
  <si>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</si>
  <si>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</si>
  <si>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</si>
  <si>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</si>
  <si>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</si>
  <si>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</si>
  <si>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</si>
  <si>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</si>
  <si>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</si>
  <si>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</si>
  <si>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</si>
  <si>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</si>
  <si>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</si>
  <si>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</si>
  <si>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</si>
  <si>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</si>
  <si>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</si>
  <si>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</si>
  <si>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</si>
  <si>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</si>
  <si>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</si>
  <si>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</si>
  <si>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</si>
  <si>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</si>
  <si>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</si>
  <si>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</si>
  <si>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</si>
  <si>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</si>
  <si>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</si>
  <si>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</si>
  <si>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</si>
  <si>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</si>
  <si>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</si>
  <si>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</si>
  <si>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</si>
  <si>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</si>
  <si>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</si>
  <si>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</si>
  <si>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</si>
  <si>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</si>
  <si>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</si>
  <si>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</si>
  <si>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</si>
  <si>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</si>
  <si>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</si>
  <si>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</si>
  <si>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</si>
  <si>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</si>
  <si>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</si>
  <si>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</si>
  <si>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</si>
  <si>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</si>
  <si>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</si>
  <si>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</si>
  <si>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</si>
  <si>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</si>
  <si>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</si>
  <si>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</si>
  <si>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</si>
  <si>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</si>
  <si>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</si>
  <si>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</si>
  <si>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</si>
  <si>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</si>
  <si>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</si>
  <si>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</si>
  <si>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</si>
  <si>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</si>
  <si>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</si>
  <si>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</si>
  <si>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</si>
  <si>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</si>
  <si>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</si>
  <si>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</si>
  <si>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</si>
  <si>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</si>
  <si>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</si>
  <si>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</si>
  <si>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</si>
  <si>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</si>
  <si>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</si>
  <si>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</si>
  <si>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</si>
  <si>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</si>
  <si>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</si>
  <si>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</si>
  <si>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</si>
  <si>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</si>
  <si>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</si>
  <si>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</si>
  <si>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</si>
  <si>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</si>
  <si>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</si>
  <si>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</si>
  <si>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</si>
  <si>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</si>
  <si>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</si>
  <si>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</si>
  <si>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</si>
  <si>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</si>
  <si>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</si>
  <si>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</si>
  <si>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</si>
  <si>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</si>
  <si>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</si>
  <si>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</si>
  <si>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</si>
  <si>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</si>
  <si>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</si>
  <si>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</si>
  <si>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</si>
  <si>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</si>
  <si>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</si>
  <si>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</si>
  <si>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</si>
  <si>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</si>
  <si>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</si>
  <si>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</si>
  <si>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</si>
  <si>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</si>
  <si>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</si>
  <si>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</si>
  <si>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</si>
  <si>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</si>
  <si>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</si>
  <si>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</si>
  <si>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</si>
  <si>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</si>
  <si>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</si>
  <si>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</si>
  <si>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</si>
  <si>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</si>
  <si>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</si>
  <si>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</si>
  <si>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</si>
  <si>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</si>
  <si>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</si>
  <si>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</si>
  <si>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</si>
  <si>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</si>
  <si>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</si>
  <si>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</si>
  <si>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</si>
  <si>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</si>
  <si>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</si>
  <si>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</si>
  <si>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</si>
  <si>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</si>
  <si>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</si>
  <si>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</si>
  <si>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</si>
  <si>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</si>
  <si>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</si>
  <si>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</si>
  <si>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</si>
  <si>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</si>
  <si>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</si>
  <si>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</si>
  <si>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</si>
  <si>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</si>
  <si>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</si>
  <si>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</si>
  <si>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</si>
  <si>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</si>
  <si>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</si>
  <si>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</si>
  <si>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</si>
  <si>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</si>
  <si>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</si>
  <si>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</si>
  <si>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</si>
  <si>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</si>
  <si>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</si>
  <si>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</si>
  <si>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</si>
  <si>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</si>
  <si>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</si>
  <si>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</si>
  <si>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</si>
  <si>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</si>
  <si>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</si>
  <si>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</si>
  <si>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</si>
  <si>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</si>
  <si>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</si>
  <si>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</si>
  <si>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</si>
  <si>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</si>
  <si>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</si>
  <si>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</si>
  <si>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</si>
  <si>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</si>
  <si>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</si>
  <si>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</si>
  <si>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</si>
  <si>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</si>
  <si>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</si>
  <si>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</si>
  <si>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</si>
  <si>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</si>
  <si>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</si>
  <si>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</si>
  <si>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</si>
  <si>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</si>
  <si>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</si>
  <si>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</si>
  <si>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</si>
  <si>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</si>
  <si>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</si>
  <si>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</si>
  <si>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</si>
  <si>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</si>
  <si>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</si>
  <si>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</si>
  <si>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</si>
  <si>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</si>
  <si>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</si>
  <si>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</si>
  <si>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</si>
  <si>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</si>
  <si>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</si>
  <si>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</si>
  <si>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</si>
  <si>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</si>
  <si>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</si>
  <si>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</si>
  <si>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</si>
  <si>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</si>
  <si>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</si>
  <si>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</si>
  <si>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</si>
  <si>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</si>
  <si>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</si>
  <si>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</si>
  <si>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</si>
  <si>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</si>
  <si>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</si>
  <si>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</si>
  <si>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</si>
  <si>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</si>
  <si>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</si>
  <si>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</si>
  <si>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</si>
  <si>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</si>
  <si>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</si>
  <si>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</si>
  <si>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</si>
  <si>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</si>
  <si>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</si>
  <si>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</si>
  <si>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</si>
  <si>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</si>
  <si>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</si>
  <si>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</si>
  <si>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</si>
  <si>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</si>
  <si>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</si>
  <si>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</si>
  <si>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</si>
  <si>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</si>
  <si>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</si>
  <si>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</si>
  <si>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</si>
  <si>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</si>
  <si>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</si>
  <si>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</si>
  <si>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</si>
  <si>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</si>
  <si>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</si>
  <si>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</si>
  <si>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</si>
  <si>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</si>
  <si>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</si>
  <si>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</si>
  <si>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</si>
  <si>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</si>
  <si>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</si>
  <si>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</si>
  <si>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</si>
  <si>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</si>
  <si>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</si>
  <si>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</si>
  <si>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</si>
  <si>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</si>
  <si>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</si>
  <si>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</si>
  <si>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</si>
  <si>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</si>
  <si>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</si>
  <si>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</si>
  <si>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</si>
  <si>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</si>
  <si>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</si>
  <si>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</si>
  <si>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</si>
  <si>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</si>
  <si>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</si>
  <si>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</si>
  <si>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</si>
  <si>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</si>
  <si>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</si>
  <si>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</si>
  <si>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</si>
  <si>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</si>
  <si>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</si>
  <si>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</si>
  <si>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</si>
  <si>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</si>
  <si>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</si>
  <si>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</si>
  <si>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</si>
  <si>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</si>
  <si>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</si>
  <si>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</si>
  <si>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</si>
  <si>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</si>
  <si>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</si>
  <si>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</si>
  <si>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</si>
  <si>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</si>
  <si>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</si>
  <si>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</si>
  <si>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</si>
  <si>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</si>
  <si>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</si>
  <si>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</si>
  <si>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</si>
  <si>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</si>
  <si>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</si>
  <si>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</si>
  <si>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</si>
  <si>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</si>
  <si>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</si>
  <si>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</si>
  <si>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</si>
  <si>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</si>
  <si>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</si>
  <si>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</si>
  <si>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</si>
  <si>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</si>
  <si>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</si>
  <si>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</si>
  <si>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</si>
  <si>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</si>
  <si>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</si>
  <si>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</si>
  <si>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</si>
  <si>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</si>
  <si>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</si>
  <si>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</si>
  <si>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</si>
  <si>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</si>
  <si>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</si>
  <si>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</si>
  <si>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</si>
  <si>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</si>
  <si>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</si>
  <si>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</si>
  <si>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</si>
  <si>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</si>
  <si>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</si>
  <si>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</si>
  <si>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</si>
  <si>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</si>
  <si>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</si>
  <si>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</si>
  <si>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</si>
  <si>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</si>
  <si>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</si>
  <si>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</si>
  <si>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</si>
  <si>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</si>
  <si>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</si>
  <si>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</si>
  <si>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</si>
  <si>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</si>
  <si>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</si>
  <si>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</si>
  <si>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</si>
  <si>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</si>
  <si>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</si>
  <si>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</si>
  <si>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</si>
  <si>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</si>
  <si>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</si>
  <si>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</si>
  <si>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</si>
  <si>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</si>
  <si>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</si>
  <si>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</si>
  <si>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</si>
  <si>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</si>
  <si>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</si>
  <si>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</si>
  <si>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</si>
  <si>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</si>
  <si>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</si>
  <si>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</si>
  <si>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</si>
  <si>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</si>
  <si>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</si>
  <si>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</si>
  <si>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</si>
  <si>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</si>
  <si>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</si>
  <si>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</si>
  <si>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</si>
  <si>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</si>
  <si>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</si>
  <si>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</si>
  <si>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</si>
  <si>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</si>
  <si>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</si>
  <si>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</si>
  <si>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</si>
  <si>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</si>
  <si>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</si>
  <si>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</si>
  <si>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</si>
  <si>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</si>
  <si>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</si>
  <si>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</si>
  <si>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</si>
  <si>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</si>
  <si>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</si>
  <si>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</si>
  <si>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</si>
  <si>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</si>
  <si>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</si>
  <si>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</si>
  <si>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</si>
  <si>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</si>
  <si>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</si>
  <si>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</si>
  <si>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</si>
  <si>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</si>
  <si>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</si>
  <si>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</si>
  <si>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</si>
  <si>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</si>
  <si>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</si>
  <si>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</si>
  <si>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</si>
  <si>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</si>
  <si>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</si>
  <si>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</si>
  <si>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</si>
  <si>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</si>
  <si>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</si>
  <si>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</si>
  <si>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</si>
  <si>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</si>
  <si>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</si>
  <si>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</si>
  <si>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</si>
  <si>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</si>
  <si>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</si>
  <si>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</si>
  <si>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</si>
  <si>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</si>
  <si>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</si>
  <si>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</si>
  <si>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</si>
  <si>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</si>
  <si>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</si>
  <si>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</si>
  <si>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</si>
  <si>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</si>
  <si>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</si>
  <si>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</si>
  <si>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</si>
  <si>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</si>
  <si>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</si>
  <si>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</si>
  <si>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</si>
  <si>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</si>
  <si>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</si>
  <si>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</si>
  <si>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</si>
  <si>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</si>
  <si>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</si>
  <si>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</si>
  <si>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</si>
  <si>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</si>
  <si>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</si>
  <si>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</si>
  <si>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</si>
  <si>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</si>
  <si>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</si>
  <si>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</si>
  <si>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</si>
  <si>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</si>
  <si>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</si>
  <si>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</si>
  <si>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</si>
  <si>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</si>
  <si>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</si>
  <si>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</si>
  <si>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</si>
  <si>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</si>
  <si>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</si>
  <si>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</si>
  <si>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</si>
  <si>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</si>
  <si>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</si>
  <si>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</si>
  <si>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</si>
  <si>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</si>
  <si>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</si>
  <si>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</si>
  <si>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</si>
  <si>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</si>
  <si>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</si>
  <si>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</si>
  <si>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</si>
  <si>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</si>
  <si>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</si>
  <si>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</si>
  <si>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</si>
  <si>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</si>
  <si>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</si>
  <si>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</si>
  <si>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</si>
  <si>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</si>
  <si>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</si>
  <si>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</si>
  <si>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</si>
  <si>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</si>
  <si>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</si>
  <si>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</si>
  <si>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</si>
  <si>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</si>
  <si>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</si>
  <si>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</si>
  <si>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</si>
  <si>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</si>
  <si>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</si>
  <si>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</si>
  <si>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</si>
  <si>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</si>
  <si>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</si>
  <si>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</si>
  <si>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</si>
  <si>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</si>
  <si>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</si>
  <si>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</si>
  <si>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</si>
  <si>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</si>
  <si>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</si>
  <si>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</si>
  <si>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</si>
  <si>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</si>
  <si>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</si>
  <si>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</si>
  <si>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</si>
  <si>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</si>
  <si>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</si>
  <si>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</si>
  <si>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</si>
  <si>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</si>
  <si>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</si>
  <si>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</si>
  <si>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</si>
  <si>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</si>
  <si>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</si>
  <si>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</si>
  <si>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</si>
  <si>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</si>
  <si>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</si>
  <si>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</si>
  <si>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</si>
  <si>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</si>
  <si>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</si>
  <si>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</si>
  <si>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</si>
  <si>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</si>
  <si>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</si>
  <si>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</si>
  <si>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</si>
  <si>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</si>
  <si>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</si>
  <si>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</si>
  <si>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</si>
  <si>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</si>
  <si>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</si>
  <si>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</si>
  <si>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</si>
  <si>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</si>
  <si>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</si>
  <si>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</si>
  <si>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</si>
  <si>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</si>
  <si>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</si>
  <si>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</si>
  <si>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</si>
  <si>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</si>
  <si>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</si>
  <si>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</si>
  <si>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</si>
  <si>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</si>
  <si>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</si>
  <si>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</si>
  <si>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</si>
  <si>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</si>
  <si>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</si>
  <si>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</si>
  <si>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</si>
  <si>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</si>
  <si>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</si>
  <si>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</si>
  <si>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</si>
  <si>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</si>
  <si>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</si>
  <si>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</si>
  <si>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</si>
  <si>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</si>
  <si>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</si>
  <si>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</si>
  <si>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</si>
  <si>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</si>
  <si>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</si>
  <si>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</si>
  <si>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</si>
  <si>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</si>
  <si>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</si>
  <si>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</si>
  <si>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</si>
  <si>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</si>
  <si>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</si>
  <si>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</si>
  <si>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</si>
  <si>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</si>
  <si>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</si>
  <si>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</si>
  <si>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</si>
  <si>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</si>
  <si>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</si>
  <si>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</si>
  <si>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</si>
  <si>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</si>
  <si>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</si>
  <si>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</si>
  <si>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</si>
  <si>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</si>
  <si>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</si>
  <si>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</si>
  <si>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</si>
  <si>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</si>
  <si>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</si>
  <si>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</si>
  <si>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</si>
  <si>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</si>
  <si>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</si>
  <si>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</si>
  <si>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</si>
  <si>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</si>
  <si>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</si>
  <si>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</si>
  <si>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</si>
  <si>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</si>
  <si>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</si>
  <si>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</si>
  <si>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</si>
  <si>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</si>
  <si>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</si>
  <si>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</si>
  <si>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</si>
  <si>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</si>
  <si>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</si>
  <si>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</si>
  <si>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</si>
  <si>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</si>
  <si>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</si>
  <si>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</si>
  <si>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</si>
  <si>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</si>
  <si>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</si>
  <si>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</si>
  <si>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</si>
  <si>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</si>
  <si>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</si>
  <si>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</si>
  <si>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</si>
  <si>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</si>
  <si>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</si>
  <si>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</si>
  <si>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</si>
  <si>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</si>
  <si>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</si>
  <si>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</si>
  <si>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</si>
  <si>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</si>
  <si>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</si>
  <si>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</si>
  <si>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</si>
  <si>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</si>
  <si>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</si>
  <si>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</si>
  <si>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</si>
  <si>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</si>
  <si>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</si>
  <si>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</si>
  <si>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</si>
  <si>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</si>
  <si>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</si>
  <si>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</si>
  <si>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</si>
  <si>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</si>
  <si>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</si>
  <si>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</si>
  <si>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</si>
  <si>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</si>
  <si>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</si>
  <si>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</si>
  <si>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</si>
  <si>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</si>
  <si>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</si>
  <si>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</si>
  <si>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</si>
  <si>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</si>
  <si>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</si>
  <si>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</si>
  <si>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</si>
  <si>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</si>
  <si>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</si>
  <si>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</si>
  <si>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</si>
  <si>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</si>
  <si>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</si>
  <si>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</si>
  <si>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</si>
  <si>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</si>
  <si>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</si>
  <si>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</si>
  <si>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</si>
  <si>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</si>
  <si>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</si>
  <si>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</si>
  <si>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</si>
  <si>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</si>
  <si>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</si>
  <si>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</si>
  <si>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</si>
  <si>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</si>
  <si>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</si>
  <si>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</si>
  <si>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</si>
  <si>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</si>
  <si>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</si>
  <si>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</si>
  <si>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</si>
  <si>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</si>
  <si>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</si>
  <si>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</si>
  <si>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</si>
  <si>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</si>
  <si>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</si>
  <si>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</si>
  <si>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</si>
  <si>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</si>
  <si>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</si>
  <si>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</si>
  <si>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</si>
  <si>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</si>
  <si>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</si>
  <si>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</si>
  <si>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</si>
  <si>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</si>
  <si>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</si>
  <si>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</si>
  <si>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</si>
  <si>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</si>
  <si>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</si>
  <si>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</si>
  <si>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</si>
  <si>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</si>
  <si>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</si>
  <si>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</si>
  <si>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</si>
  <si>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</si>
  <si>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</si>
  <si>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</si>
  <si>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</si>
  <si>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</si>
  <si>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</si>
  <si>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</si>
  <si>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</si>
  <si>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</si>
  <si>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</si>
  <si>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</si>
  <si>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</si>
  <si>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</si>
  <si>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</si>
  <si>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</si>
  <si>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</si>
  <si>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</si>
  <si>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</si>
  <si>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</si>
  <si>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</si>
  <si>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</si>
  <si>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</si>
  <si>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</si>
  <si>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</si>
  <si>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</si>
  <si>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</si>
  <si>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</si>
  <si>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</si>
  <si>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</si>
  <si>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</si>
  <si>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</si>
  <si>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</si>
  <si>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</si>
  <si>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</si>
  <si>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</si>
  <si>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</si>
  <si>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</si>
  <si>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</si>
  <si>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</si>
  <si>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</si>
  <si>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</si>
  <si>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</si>
  <si>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</si>
  <si>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</si>
  <si>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</si>
  <si>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</si>
  <si>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</si>
  <si>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</si>
  <si>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</si>
  <si>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</si>
  <si>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</si>
  <si>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</si>
  <si>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</si>
  <si>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</si>
  <si>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</si>
  <si>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</si>
  <si>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</si>
  <si>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</si>
  <si>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</si>
  <si>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</si>
  <si>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</si>
  <si>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</si>
  <si>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</si>
  <si>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</si>
  <si>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</si>
  <si>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</si>
  <si>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</si>
  <si>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</si>
  <si>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</si>
  <si>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</si>
  <si>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</si>
  <si>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</si>
  <si>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</si>
  <si>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</si>
  <si>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</si>
  <si>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</si>
  <si>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</si>
  <si>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</si>
  <si>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</si>
  <si>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</si>
  <si>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</si>
  <si>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</si>
  <si>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</si>
  <si>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</si>
  <si>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</si>
  <si>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</si>
  <si>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</si>
  <si>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</si>
  <si>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</si>
  <si>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</si>
  <si>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</si>
  <si>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</si>
  <si>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</si>
  <si>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</si>
  <si>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</si>
  <si>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</si>
  <si>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</si>
  <si>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</si>
  <si>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</si>
  <si>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</si>
  <si>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</si>
  <si>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</si>
  <si>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</si>
  <si>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</si>
  <si>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</si>
  <si>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</si>
  <si>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</si>
  <si>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</si>
  <si>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</si>
  <si>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</si>
  <si>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</si>
  <si>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</si>
  <si>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</si>
  <si>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</si>
  <si>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</si>
  <si>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</si>
  <si>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</si>
  <si>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</si>
  <si>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</si>
  <si>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</si>
  <si>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</si>
  <si>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</si>
  <si>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</si>
  <si>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</si>
  <si>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</si>
  <si>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</si>
  <si>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</si>
  <si>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</si>
  <si>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</si>
  <si>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</si>
  <si>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</si>
  <si>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</si>
  <si>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</si>
  <si>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</si>
  <si>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</si>
  <si>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</si>
  <si>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</si>
  <si>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</si>
  <si>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</si>
  <si>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</si>
  <si>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</si>
  <si>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</si>
  <si>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</si>
  <si>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</si>
  <si>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</si>
  <si>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</si>
  <si>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</si>
  <si>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</si>
  <si>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</si>
  <si>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</si>
  <si>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</si>
  <si>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</si>
  <si>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</si>
  <si>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</si>
  <si>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</si>
  <si>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</si>
  <si>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</si>
  <si>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</si>
  <si>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</si>
  <si>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</si>
  <si>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</si>
  <si>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</si>
  <si>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</si>
  <si>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</si>
  <si>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</si>
  <si>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</si>
  <si>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</si>
  <si>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</si>
  <si>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</si>
  <si>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</si>
  <si>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</si>
  <si>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</si>
  <si>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</si>
  <si>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</si>
  <si>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</si>
  <si>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</si>
  <si>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</si>
  <si>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</si>
  <si>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</si>
  <si>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</si>
  <si>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</si>
  <si>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</si>
  <si>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</si>
  <si>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</si>
  <si>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</si>
  <si>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</si>
  <si>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</si>
  <si>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</si>
  <si>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</si>
  <si>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</si>
  <si>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</si>
  <si>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</si>
  <si>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</si>
  <si>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</si>
  <si>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</si>
  <si>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</si>
  <si>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</si>
  <si>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</si>
  <si>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</si>
  <si>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</si>
  <si>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</si>
  <si>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</si>
  <si>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</si>
  <si>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</si>
  <si>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</si>
  <si>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</si>
  <si>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</si>
  <si>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</si>
  <si>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</si>
  <si>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</si>
  <si>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</si>
  <si>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</si>
  <si>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</si>
  <si>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</si>
  <si>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</si>
  <si>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</si>
  <si>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</si>
  <si>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</si>
  <si>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</si>
  <si>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</si>
  <si>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</si>
  <si>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</si>
  <si>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</si>
  <si>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</si>
  <si>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</si>
  <si>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</si>
  <si>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</si>
  <si>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</si>
  <si>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</si>
  <si>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</si>
  <si>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</si>
  <si>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</si>
  <si>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</si>
  <si>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</si>
  <si>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</si>
  <si>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</si>
  <si>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</si>
  <si>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</si>
  <si>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</si>
  <si>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</si>
  <si>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</si>
  <si>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</si>
  <si>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</si>
  <si>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</si>
  <si>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</si>
  <si>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</si>
  <si>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</si>
  <si>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</si>
  <si>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</si>
  <si>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</si>
  <si>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</si>
  <si>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</si>
  <si>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</si>
  <si>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</si>
  <si>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</si>
  <si>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</si>
  <si>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</si>
  <si>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</si>
  <si>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</si>
  <si>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</si>
  <si>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</si>
  <si>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</si>
  <si>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</si>
  <si>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</si>
  <si>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</si>
  <si>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</si>
  <si>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</si>
  <si>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</si>
  <si>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</si>
  <si>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</si>
  <si>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</si>
  <si>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</si>
  <si>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</si>
  <si>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</si>
  <si>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</si>
  <si>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</si>
  <si>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</si>
  <si>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</si>
  <si>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</si>
  <si>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</si>
  <si>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</si>
  <si>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</si>
  <si>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</si>
  <si>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</si>
  <si>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</si>
  <si>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</si>
  <si>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</si>
  <si>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</si>
  <si>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</si>
  <si>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</si>
  <si>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</si>
  <si>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</si>
  <si>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</si>
  <si>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</si>
  <si>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</si>
  <si>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</si>
  <si>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</si>
  <si>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</si>
  <si>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</si>
  <si>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</si>
  <si>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</si>
  <si>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</si>
  <si>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</si>
  <si>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</si>
  <si>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</si>
  <si>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</si>
  <si>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</si>
  <si>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</si>
  <si>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</si>
  <si>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</si>
  <si>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</si>
  <si>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</si>
  <si>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</si>
  <si>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</si>
  <si>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</si>
  <si>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</si>
  <si>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</si>
  <si>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</si>
  <si>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</si>
  <si>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</si>
  <si>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</si>
  <si>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</si>
  <si>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</si>
  <si>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</si>
  <si>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</si>
  <si>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</si>
  <si>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</si>
  <si>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</si>
  <si>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</si>
  <si>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</si>
  <si>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</si>
  <si>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</si>
  <si>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</si>
  <si>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</si>
  <si>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</si>
  <si>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</si>
  <si>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</si>
  <si>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</si>
  <si>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</si>
  <si>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</si>
  <si>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</si>
  <si>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</si>
  <si>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</si>
  <si>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</si>
  <si>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</si>
  <si>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</si>
  <si>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</si>
  <si>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</si>
  <si>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</si>
  <si>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</si>
  <si>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</si>
  <si>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</si>
  <si>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</si>
  <si>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</si>
  <si>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</si>
  <si>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</si>
  <si>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</si>
  <si>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</si>
  <si>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</si>
  <si>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</si>
  <si>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</si>
  <si>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</si>
  <si>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</si>
  <si>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</si>
  <si>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</si>
  <si>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</si>
  <si>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</si>
  <si>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</si>
  <si>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</si>
  <si>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</si>
  <si>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</si>
  <si>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</si>
  <si>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</si>
  <si>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</si>
  <si>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</si>
  <si>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</si>
  <si>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</si>
  <si>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</si>
  <si>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</si>
  <si>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</si>
  <si>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</si>
  <si>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</si>
  <si>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</si>
  <si>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</si>
  <si>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</si>
  <si>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</si>
  <si>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</si>
  <si>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</si>
  <si>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</si>
  <si>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</si>
  <si>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</si>
  <si>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</si>
  <si>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</si>
  <si>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</si>
  <si>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</si>
  <si>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</si>
  <si>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</si>
  <si>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</si>
  <si>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</si>
  <si>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</si>
  <si>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</si>
  <si>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</si>
  <si>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</si>
  <si>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</si>
  <si>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</si>
  <si>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</si>
  <si>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</si>
  <si>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</si>
  <si>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</si>
  <si>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</si>
  <si>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</si>
  <si>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</si>
  <si>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</si>
  <si>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</si>
  <si>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</si>
  <si>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</si>
  <si>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</si>
  <si>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</si>
  <si>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</si>
  <si>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</si>
  <si>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</si>
  <si>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</si>
  <si>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</si>
  <si>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</si>
  <si>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</si>
  <si>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</si>
  <si>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</si>
  <si>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</si>
  <si>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</si>
  <si>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</si>
  <si>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</si>
  <si>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</si>
  <si>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</si>
  <si>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</si>
  <si>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</si>
  <si>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</si>
  <si>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</si>
  <si>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</si>
  <si>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</si>
  <si>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</si>
  <si>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</si>
  <si>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</si>
  <si>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</si>
  <si>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</si>
  <si>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</si>
  <si>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</si>
  <si>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</si>
  <si>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</si>
  <si>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</si>
  <si>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</si>
  <si>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</si>
  <si>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</si>
  <si>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</si>
  <si>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</si>
  <si>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</si>
  <si>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</si>
  <si>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</si>
  <si>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</si>
  <si>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</si>
  <si>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</si>
  <si>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</si>
  <si>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</si>
  <si>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</si>
  <si>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</si>
  <si>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</si>
  <si>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</si>
  <si>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</si>
  <si>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</si>
  <si>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</si>
  <si>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</si>
  <si>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</si>
  <si>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</si>
  <si>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</si>
  <si>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</si>
  <si>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</si>
  <si>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</si>
  <si>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</si>
  <si>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</si>
  <si>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</si>
  <si>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</si>
  <si>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</si>
  <si>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</si>
  <si>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</si>
  <si>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</si>
  <si>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</si>
  <si>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</si>
  <si>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</si>
  <si>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</si>
  <si>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</si>
  <si>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</si>
  <si>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</si>
  <si>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</si>
  <si>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</si>
  <si>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</si>
  <si>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</si>
  <si>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</si>
  <si>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</si>
  <si>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</si>
  <si>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</si>
  <si>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</si>
  <si>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</si>
  <si>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</si>
  <si>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</si>
  <si>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</si>
  <si>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</si>
  <si>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</si>
  <si>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</si>
  <si>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</si>
  <si>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</si>
  <si>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</si>
  <si>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</si>
  <si>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</si>
  <si>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</si>
  <si>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</si>
  <si>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</si>
  <si>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</si>
  <si>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</si>
  <si>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</si>
  <si>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</si>
  <si>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</si>
  <si>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</si>
  <si>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</si>
  <si>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</si>
  <si>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</si>
  <si>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</si>
  <si>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</si>
  <si>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</si>
  <si>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</si>
  <si>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</si>
  <si>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</si>
  <si>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</si>
  <si>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</si>
  <si>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</si>
  <si>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</si>
  <si>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</si>
  <si>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</si>
  <si>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</si>
  <si>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</si>
  <si>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</si>
  <si>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</si>
  <si>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</si>
  <si>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</si>
  <si>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</si>
  <si>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</si>
  <si>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</si>
  <si>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</si>
  <si>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</si>
  <si>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</si>
  <si>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</si>
  <si>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</si>
  <si>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</si>
  <si>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</si>
  <si>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</si>
  <si>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</si>
  <si>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</si>
  <si>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</si>
  <si>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</si>
  <si>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</si>
  <si>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</si>
  <si>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</si>
  <si>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</si>
  <si>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</si>
  <si>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</si>
  <si>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</si>
  <si>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</si>
  <si>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</si>
  <si>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</si>
  <si>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</si>
  <si>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</si>
  <si>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</si>
  <si>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</si>
  <si>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</si>
  <si>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</si>
  <si>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</si>
  <si>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</si>
  <si>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</si>
  <si>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</si>
  <si>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</si>
  <si>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</si>
  <si>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</si>
  <si>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</si>
  <si>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</si>
  <si>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</si>
  <si>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</si>
  <si>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</si>
  <si>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</si>
  <si>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</si>
  <si>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</si>
  <si>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</si>
  <si>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</si>
  <si>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</si>
  <si>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</si>
  <si>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</si>
  <si>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</si>
  <si>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</si>
  <si>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</si>
  <si>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</si>
  <si>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</si>
  <si>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</si>
  <si>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</si>
  <si>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</si>
  <si>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</si>
  <si>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</si>
  <si>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</si>
  <si>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</si>
  <si>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</si>
  <si>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</si>
  <si>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</si>
  <si>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</si>
  <si>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</si>
  <si>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</si>
  <si>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</si>
  <si>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</si>
  <si>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</si>
  <si>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</si>
  <si>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</si>
  <si>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</si>
  <si>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</si>
  <si>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</si>
  <si>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</si>
  <si>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</si>
  <si>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</si>
  <si>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</si>
  <si>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</si>
  <si>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</si>
  <si>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</si>
  <si>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</si>
  <si>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</si>
  <si>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</si>
  <si>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</si>
  <si>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</si>
  <si>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</si>
  <si>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</si>
  <si>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</si>
  <si>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</si>
  <si>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</si>
  <si>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</si>
  <si>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</si>
  <si>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</si>
  <si>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</si>
  <si>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</si>
  <si>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</si>
  <si>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</si>
  <si>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</si>
  <si>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</si>
  <si>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</si>
  <si>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</si>
  <si>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</si>
  <si>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</si>
  <si>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</si>
  <si>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</si>
  <si>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</si>
  <si>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</si>
  <si>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</si>
  <si>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</si>
  <si>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</si>
  <si>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</si>
  <si>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</si>
  <si>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</si>
  <si>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</si>
  <si>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</si>
  <si>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</si>
  <si>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</si>
  <si>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</si>
  <si>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</si>
  <si>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</si>
  <si>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</si>
  <si>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</si>
  <si>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</si>
  <si>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</si>
  <si>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</si>
  <si>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</si>
  <si>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</si>
  <si>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</si>
  <si>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</si>
  <si>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</si>
  <si>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</si>
  <si>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</si>
  <si>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</si>
  <si>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</si>
  <si>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</si>
  <si>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</si>
  <si>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</si>
  <si>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</si>
  <si>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</si>
  <si>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</si>
  <si>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</si>
  <si>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</si>
  <si>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</si>
  <si>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</si>
  <si>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</si>
  <si>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</si>
  <si>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</si>
  <si>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</si>
  <si>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</si>
  <si>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</si>
  <si>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</si>
  <si>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</si>
  <si>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</si>
  <si>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</si>
  <si>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</si>
  <si>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</si>
  <si>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</si>
  <si>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</si>
  <si>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</si>
  <si>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</si>
  <si>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</si>
  <si>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</si>
  <si>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</si>
  <si>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</si>
  <si>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</si>
  <si>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</si>
  <si>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</si>
  <si>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</si>
  <si>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</si>
  <si>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</si>
  <si>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</si>
  <si>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</si>
  <si>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</si>
  <si>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</si>
  <si>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</si>
  <si>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</si>
  <si>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</si>
  <si>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</si>
  <si>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</si>
  <si>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</si>
  <si>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</si>
  <si>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</si>
  <si>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</si>
  <si>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</si>
  <si>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</si>
  <si>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</si>
  <si>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</si>
  <si>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</si>
  <si>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</si>
  <si>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</si>
  <si>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</si>
  <si>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</si>
  <si>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</si>
  <si>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</si>
  <si>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</si>
  <si>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</si>
  <si>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</si>
  <si>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</si>
  <si>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</si>
  <si>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</si>
  <si>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</si>
  <si>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</si>
  <si>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</si>
  <si>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</si>
  <si>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</si>
  <si>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</si>
  <si>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</si>
  <si>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</si>
  <si>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</si>
  <si>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</si>
  <si>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</si>
  <si>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</si>
  <si>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</si>
  <si>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</si>
  <si>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</si>
  <si>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</si>
  <si>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</si>
  <si>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</si>
  <si>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</si>
  <si>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</si>
  <si>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</si>
  <si>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</si>
  <si>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</si>
  <si>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</si>
  <si>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</si>
  <si>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</si>
  <si>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</si>
  <si>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</si>
  <si>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</si>
  <si>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</si>
  <si>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</si>
  <si>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</si>
  <si>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</si>
  <si>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</si>
  <si>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</si>
  <si>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</si>
  <si>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</si>
  <si>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</si>
  <si>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</si>
  <si>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</si>
  <si>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</si>
  <si>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</si>
  <si>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</si>
  <si>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</si>
  <si>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</si>
  <si>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</si>
  <si>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</si>
  <si>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</si>
  <si>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</si>
  <si>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</si>
  <si>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</si>
  <si>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</si>
  <si>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</si>
  <si>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</si>
  <si>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</si>
  <si>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</si>
  <si>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</si>
  <si>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</si>
  <si>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</si>
  <si>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</si>
  <si>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</si>
  <si>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</si>
  <si>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</si>
  <si>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</si>
  <si>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</si>
  <si>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</si>
  <si>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</si>
  <si>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</si>
  <si>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</si>
  <si>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</si>
  <si>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</si>
  <si>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</si>
  <si>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</si>
  <si>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</si>
  <si>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</si>
  <si>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</si>
  <si>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</si>
  <si>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</si>
  <si>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</si>
  <si>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</si>
  <si>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</si>
  <si>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</si>
  <si>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</si>
  <si>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</si>
  <si>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</si>
  <si>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</si>
  <si>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</si>
  <si>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</si>
  <si>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</si>
  <si>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</si>
  <si>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</si>
  <si>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</si>
  <si>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</si>
  <si>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</si>
  <si>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</si>
  <si>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</si>
  <si>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</si>
  <si>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</si>
  <si>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</si>
  <si>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</si>
  <si>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</si>
  <si>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</si>
  <si>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</si>
  <si>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</si>
  <si>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</si>
  <si>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</si>
  <si>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</si>
  <si>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</si>
  <si>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</si>
  <si>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</si>
  <si>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</si>
  <si>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</si>
  <si>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</si>
  <si>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</si>
  <si>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</si>
  <si>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</si>
  <si>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</si>
  <si>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</si>
  <si>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</si>
  <si>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</si>
  <si>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</si>
  <si>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</si>
  <si>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</si>
  <si>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</si>
  <si>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</si>
  <si>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</si>
  <si>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</si>
  <si>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</si>
  <si>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</si>
  <si>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</si>
  <si>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</si>
  <si>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</si>
  <si>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</si>
  <si>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</si>
  <si>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</si>
  <si>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</si>
  <si>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</si>
  <si>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</si>
  <si>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</si>
  <si>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</si>
  <si>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</si>
  <si>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</si>
  <si>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</si>
  <si>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</si>
  <si>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</si>
  <si>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</si>
  <si>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</si>
  <si>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</si>
  <si>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</si>
  <si>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</si>
  <si>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</si>
  <si>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</si>
  <si>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</si>
  <si>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</si>
  <si>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</si>
  <si>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</si>
  <si>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</si>
  <si>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</si>
  <si>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</si>
  <si>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</si>
  <si>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</si>
  <si>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</si>
  <si>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</si>
  <si>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</si>
  <si>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</si>
  <si>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</si>
  <si>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</si>
  <si>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</si>
  <si>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</si>
  <si>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</si>
  <si>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</si>
  <si>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</si>
  <si>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</si>
  <si>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</si>
  <si>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</si>
  <si>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</si>
  <si>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</si>
  <si>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</si>
  <si>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</si>
  <si>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</si>
  <si>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</si>
  <si>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</si>
  <si>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</si>
  <si>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</si>
  <si>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</si>
  <si>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</si>
  <si>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</si>
  <si>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</si>
  <si>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</si>
  <si>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</si>
  <si>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</si>
  <si>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</si>
  <si>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</si>
  <si>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</si>
  <si>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</si>
  <si>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</si>
  <si>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</si>
  <si>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</si>
  <si>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</si>
  <si>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</si>
  <si>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</si>
  <si>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</si>
  <si>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</si>
  <si>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</si>
  <si>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</si>
  <si>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</si>
  <si>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</si>
  <si>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</si>
  <si>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</si>
  <si>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</si>
  <si>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</si>
  <si>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</si>
  <si>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</si>
  <si>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</si>
  <si>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</si>
  <si>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</si>
  <si>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</si>
  <si>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</si>
  <si>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</si>
  <si>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</si>
  <si>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</si>
  <si>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</si>
  <si>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</si>
  <si>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</si>
  <si>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</si>
  <si>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</si>
  <si>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</si>
  <si>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</si>
  <si>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</si>
  <si>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</si>
  <si>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</si>
  <si>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</si>
  <si>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</si>
  <si>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</si>
  <si>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</si>
  <si>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</si>
  <si>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</si>
  <si>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</si>
  <si>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</si>
  <si>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</si>
  <si>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</si>
  <si>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</si>
  <si>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</si>
  <si>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</si>
  <si>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</si>
  <si>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</si>
  <si>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</si>
  <si>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</si>
  <si>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</si>
  <si>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</si>
  <si>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</si>
  <si>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</si>
  <si>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</si>
  <si>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</si>
  <si>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</si>
  <si>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</si>
  <si>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</si>
  <si>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</si>
  <si>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</si>
  <si>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</si>
  <si>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</si>
  <si>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</si>
  <si>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</si>
  <si>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</si>
  <si>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</si>
  <si>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</si>
  <si>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</si>
  <si>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</si>
  <si>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</si>
  <si>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</si>
  <si>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</si>
  <si>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</si>
  <si>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</si>
  <si>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</si>
  <si>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</si>
  <si>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</si>
  <si>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</si>
  <si>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</si>
  <si>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</si>
  <si>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</si>
  <si>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</si>
  <si>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</si>
  <si>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</si>
  <si>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</si>
  <si>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</si>
  <si>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</si>
  <si>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</si>
  <si>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</si>
  <si>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</si>
  <si>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</si>
  <si>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</si>
  <si>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</si>
  <si>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</si>
  <si>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</si>
  <si>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</si>
  <si>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</si>
  <si>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</si>
  <si>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</si>
  <si>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</si>
  <si>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</si>
  <si>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</si>
  <si>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</si>
  <si>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</si>
  <si>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</si>
  <si>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</si>
  <si>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</si>
  <si>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</si>
  <si>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</si>
  <si>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</si>
  <si>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</si>
  <si>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</si>
  <si>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</si>
  <si>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</si>
  <si>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</si>
  <si>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</si>
  <si>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</si>
  <si>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</si>
  <si>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</si>
  <si>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</si>
  <si>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</si>
  <si>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</si>
  <si>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</si>
  <si>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</si>
  <si>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</si>
  <si>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</si>
  <si>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</si>
  <si>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</si>
  <si>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</si>
  <si>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</si>
  <si>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</si>
  <si>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</si>
  <si>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</si>
  <si>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</si>
  <si>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</si>
  <si>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</si>
  <si>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</si>
  <si>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</si>
  <si>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</si>
  <si>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</si>
  <si>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</si>
  <si>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</si>
  <si>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</si>
  <si>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</si>
  <si>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</si>
  <si>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</si>
  <si>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</si>
  <si>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</si>
  <si>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</si>
  <si>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</si>
  <si>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</si>
  <si>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</si>
  <si>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</si>
  <si>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</si>
  <si>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</si>
  <si>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</si>
  <si>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</si>
  <si>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</si>
  <si>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</si>
  <si>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</si>
  <si>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</si>
  <si>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</si>
  <si>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</si>
  <si>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</si>
  <si>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</si>
  <si>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</si>
  <si>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</si>
  <si>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</si>
  <si>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</si>
  <si>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</si>
  <si>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</si>
  <si>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</si>
  <si>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</si>
  <si>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</si>
  <si>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</si>
  <si>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</si>
  <si>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</si>
  <si>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</si>
  <si>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</si>
  <si>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</si>
  <si>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</si>
  <si>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</si>
  <si>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</si>
  <si>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</si>
  <si>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</si>
  <si>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</si>
  <si>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</si>
  <si>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</si>
  <si>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</si>
  <si>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</si>
  <si>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</si>
  <si>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</si>
  <si>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</si>
  <si>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</si>
  <si>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</si>
  <si>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</si>
  <si>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</si>
  <si>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</si>
  <si>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</si>
  <si>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</si>
  <si>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</si>
  <si>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</si>
  <si>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</si>
  <si>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</si>
  <si>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</si>
  <si>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</si>
  <si>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</si>
  <si>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</si>
  <si>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</si>
  <si>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</si>
  <si>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</si>
  <si>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</si>
  <si>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</si>
  <si>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</si>
  <si>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</si>
  <si>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</si>
  <si>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</si>
  <si>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</si>
  <si>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</si>
  <si>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</si>
  <si>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</si>
  <si>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</si>
  <si>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</si>
  <si>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</si>
  <si>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</si>
  <si>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</si>
  <si>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</si>
  <si>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</si>
  <si>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</si>
  <si>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</si>
  <si>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</si>
  <si>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</si>
  <si>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</si>
  <si>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</si>
  <si>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</si>
  <si>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</si>
  <si>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</si>
  <si>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</si>
  <si>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</si>
  <si>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</si>
  <si>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</si>
  <si>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</si>
  <si>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</si>
  <si>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</si>
  <si>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</si>
  <si>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</si>
  <si>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</si>
  <si>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</si>
  <si>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</si>
  <si>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</si>
  <si>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</si>
  <si>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</si>
  <si>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</si>
  <si>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</si>
  <si>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</si>
  <si>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</si>
  <si>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</si>
  <si>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</si>
  <si>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</si>
  <si>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</si>
  <si>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</si>
  <si>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</si>
  <si>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</si>
  <si>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</si>
  <si>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</si>
  <si>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</si>
  <si>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</si>
  <si>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</si>
  <si>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</si>
  <si>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</si>
  <si>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</si>
  <si>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</si>
  <si>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</si>
  <si>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</si>
  <si>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</si>
  <si>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</si>
  <si>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</si>
  <si>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</si>
  <si>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</si>
  <si>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</si>
  <si>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</si>
  <si>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</si>
  <si>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</si>
  <si>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</si>
  <si>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</si>
  <si>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</si>
  <si>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</si>
  <si>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</si>
  <si>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</si>
  <si>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</si>
  <si>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</si>
  <si>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</si>
  <si>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</si>
  <si>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</si>
  <si>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</si>
  <si>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</si>
  <si>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</si>
  <si>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</si>
  <si>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</si>
  <si>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</si>
  <si>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</si>
  <si>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</si>
  <si>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</si>
  <si>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</si>
  <si>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</si>
  <si>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</si>
  <si>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</si>
  <si>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</si>
  <si>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</si>
  <si>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</si>
  <si>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</si>
  <si>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</si>
  <si>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</si>
  <si>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</si>
  <si>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</si>
  <si>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</si>
  <si>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</si>
  <si>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</si>
  <si>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</si>
  <si>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</si>
  <si>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</si>
  <si>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</si>
  <si>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</si>
  <si>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</si>
  <si>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</si>
  <si>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</si>
  <si>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</si>
  <si>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</si>
  <si>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</si>
  <si>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</si>
  <si>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</si>
  <si>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</si>
  <si>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</si>
  <si>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</si>
  <si>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</si>
  <si>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</si>
  <si>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</si>
  <si>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</si>
  <si>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</si>
  <si>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</si>
  <si>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</si>
  <si>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</si>
  <si>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</si>
  <si>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</si>
  <si>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</si>
  <si>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</si>
  <si>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</si>
  <si>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</si>
  <si>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</si>
  <si>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</si>
  <si>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</si>
  <si>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</si>
  <si>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</si>
  <si>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</si>
  <si>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</si>
  <si>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</si>
  <si>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</si>
  <si>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</si>
  <si>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</si>
  <si>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</si>
  <si>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</si>
  <si>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</si>
  <si>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</si>
  <si>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</si>
  <si>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</si>
  <si>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</si>
  <si>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</si>
  <si>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</si>
  <si>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</si>
  <si>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</si>
  <si>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</si>
  <si>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</si>
  <si>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</si>
  <si>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</si>
  <si>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</si>
  <si>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</si>
  <si>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</si>
  <si>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</si>
  <si>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</si>
  <si>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</si>
  <si>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</si>
  <si>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</si>
  <si>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</si>
  <si>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</si>
  <si>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</si>
  <si>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</si>
  <si>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</si>
  <si>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</si>
  <si>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</si>
  <si>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</si>
  <si>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</si>
  <si>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</si>
  <si>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</si>
  <si>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</si>
  <si>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</si>
  <si>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</si>
  <si>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</si>
  <si>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</si>
  <si>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</si>
  <si>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</si>
  <si>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</si>
  <si>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</si>
  <si>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</si>
  <si>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</si>
  <si>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</si>
  <si>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</si>
  <si>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</si>
  <si>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</si>
  <si>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</si>
  <si>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</si>
  <si>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</si>
  <si>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</si>
  <si>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</si>
  <si>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</si>
  <si>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</si>
  <si>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</si>
  <si>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</si>
  <si>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</si>
  <si>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</si>
  <si>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</si>
  <si>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</si>
  <si>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</si>
  <si>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</si>
  <si>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</si>
  <si>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</si>
  <si>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</si>
  <si>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</si>
  <si>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</si>
  <si>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</si>
  <si>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</si>
  <si>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</si>
  <si>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</si>
  <si>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</si>
  <si>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</si>
  <si>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</si>
  <si>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</si>
  <si>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</si>
  <si>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</si>
  <si>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</si>
  <si>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</si>
  <si>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</si>
  <si>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</si>
  <si>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</si>
  <si>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</si>
  <si>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</si>
  <si>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</si>
  <si>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</si>
  <si>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</si>
  <si>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</si>
  <si>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</si>
  <si>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</si>
  <si>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</si>
  <si>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</si>
  <si>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</si>
  <si>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</si>
  <si>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</si>
  <si>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</si>
  <si>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</si>
  <si>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</si>
  <si>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</si>
  <si>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</si>
  <si>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</si>
  <si>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</si>
  <si>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</si>
  <si>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</si>
  <si>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</si>
  <si>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</si>
  <si>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</si>
  <si>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</si>
  <si>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</si>
  <si>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</si>
  <si>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</si>
  <si>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</si>
  <si>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</si>
  <si>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</si>
  <si>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</si>
  <si>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</si>
  <si>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</si>
  <si>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</si>
  <si>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</si>
  <si>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</si>
  <si>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</si>
  <si>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</si>
  <si>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</si>
  <si>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</si>
  <si>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</si>
  <si>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</si>
  <si>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</si>
  <si>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</si>
  <si>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</si>
  <si>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</si>
  <si>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</si>
  <si>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</si>
  <si>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</si>
  <si>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</si>
  <si>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</si>
  <si>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</si>
  <si>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</si>
  <si>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</si>
  <si>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</si>
  <si>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</si>
  <si>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</si>
  <si>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</si>
  <si>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</si>
  <si>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</si>
  <si>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</si>
  <si>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</si>
  <si>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</si>
  <si>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</si>
  <si>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</si>
  <si>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</si>
  <si>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</si>
  <si>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</si>
  <si>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</si>
  <si>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</si>
  <si>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</si>
  <si>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</si>
  <si>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</si>
  <si>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</si>
  <si>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</si>
  <si>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</si>
  <si>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</si>
  <si>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</si>
  <si>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</si>
  <si>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</si>
  <si>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</si>
  <si>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</si>
  <si>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</si>
  <si>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</si>
  <si>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</si>
  <si>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</si>
  <si>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</si>
  <si>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</si>
  <si>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</si>
  <si>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</si>
  <si>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</si>
  <si>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</si>
  <si>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</si>
  <si>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</si>
  <si>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</si>
  <si>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</si>
  <si>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</si>
  <si>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</si>
  <si>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</si>
  <si>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</si>
  <si>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</si>
  <si>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</si>
  <si>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</si>
  <si>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</si>
  <si>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</si>
  <si>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</si>
  <si>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</si>
  <si>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</si>
  <si>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</si>
  <si>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</si>
  <si>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</si>
  <si>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</si>
  <si>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</si>
  <si>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</si>
  <si>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</si>
  <si>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</si>
  <si>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</si>
  <si>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</si>
  <si>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</si>
  <si>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</si>
  <si>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</si>
  <si>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</si>
  <si>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</si>
  <si>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</si>
  <si>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</si>
  <si>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</si>
  <si>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</si>
  <si>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</si>
  <si>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</si>
  <si>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</si>
  <si>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</si>
  <si>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</si>
  <si>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</si>
  <si>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</si>
  <si>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</si>
  <si>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</si>
  <si>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</si>
  <si>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</si>
  <si>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</si>
  <si>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</si>
  <si>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</si>
  <si>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</si>
  <si>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</si>
  <si>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</si>
  <si>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</si>
  <si>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</si>
  <si>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</si>
  <si>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</si>
  <si>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</si>
  <si>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</si>
  <si>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</si>
  <si>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</si>
  <si>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</si>
  <si>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</si>
  <si>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</si>
  <si>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</si>
  <si>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</si>
  <si>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</si>
  <si>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</si>
  <si>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</si>
  <si>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</si>
  <si>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</si>
  <si>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</si>
  <si>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</si>
  <si>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</si>
  <si>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</si>
  <si>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</si>
  <si>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</si>
  <si>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</si>
  <si>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</si>
  <si>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</si>
  <si>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</si>
  <si>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</si>
  <si>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</si>
  <si>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</si>
  <si>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</si>
  <si>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</si>
  <si>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</si>
  <si>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</si>
  <si>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</si>
  <si>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</si>
  <si>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</si>
  <si>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</si>
  <si>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</si>
  <si>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</si>
  <si>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</si>
  <si>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</si>
  <si>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</si>
  <si>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</si>
  <si>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</si>
  <si>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</si>
  <si>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</si>
  <si>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</si>
  <si>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</si>
  <si>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</si>
  <si>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</si>
  <si>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</si>
  <si>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</si>
  <si>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</si>
  <si>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</si>
  <si>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</si>
  <si>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</si>
  <si>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</si>
  <si>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</si>
  <si>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</si>
  <si>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</si>
  <si>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</si>
  <si>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</si>
  <si>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</si>
  <si>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</si>
  <si>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</si>
  <si>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</si>
  <si>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</si>
  <si>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</si>
  <si>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</si>
  <si>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</si>
  <si>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</si>
  <si>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</si>
  <si>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</si>
  <si>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</si>
  <si>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</si>
  <si>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</si>
  <si>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</si>
  <si>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</si>
  <si>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</si>
  <si>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</si>
  <si>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</si>
  <si>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</si>
  <si>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</si>
  <si>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</si>
  <si>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</si>
  <si>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</si>
  <si>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</si>
  <si>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</si>
  <si>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</si>
  <si>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</si>
  <si>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</si>
  <si>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</si>
  <si>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</si>
  <si>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</si>
  <si>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</si>
  <si>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</si>
  <si>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</si>
  <si>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</si>
  <si>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</si>
  <si>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</si>
  <si>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</si>
  <si>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</si>
  <si>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</si>
  <si>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</si>
  <si>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</si>
  <si>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</si>
  <si>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</si>
  <si>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</si>
  <si>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</si>
  <si>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</si>
  <si>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</si>
  <si>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</si>
  <si>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</si>
  <si>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</si>
  <si>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</si>
  <si>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</si>
  <si>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</si>
  <si>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</si>
  <si>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</si>
  <si>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</si>
  <si>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</si>
  <si>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</si>
  <si>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</si>
  <si>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</si>
  <si>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</si>
  <si>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</si>
  <si>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</si>
  <si>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</si>
  <si>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</si>
  <si>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</si>
  <si>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</si>
  <si>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</si>
  <si>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</si>
  <si>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</si>
  <si>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</si>
  <si>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</si>
  <si>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</si>
  <si>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</si>
  <si>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</si>
  <si>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</si>
  <si>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</si>
  <si>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</si>
  <si>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</si>
  <si>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</si>
  <si>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</si>
  <si>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</si>
  <si>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</si>
  <si>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</si>
  <si>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</si>
  <si>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</si>
  <si>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</si>
  <si>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</si>
  <si>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</si>
  <si>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</si>
  <si>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</si>
  <si>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</si>
  <si>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</si>
  <si>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</si>
  <si>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</si>
  <si>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</si>
  <si>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</si>
  <si>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</si>
  <si>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</si>
  <si>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</si>
  <si>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</si>
  <si>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</si>
  <si>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</si>
  <si>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</si>
  <si>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</si>
  <si>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</si>
  <si>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</si>
  <si>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</si>
  <si>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</si>
  <si>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</si>
  <si>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</si>
  <si>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</si>
  <si>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</si>
  <si>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</si>
  <si>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</si>
  <si>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</si>
  <si>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</si>
  <si>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</si>
  <si>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</si>
  <si>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</si>
  <si>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</si>
  <si>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</si>
  <si>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</si>
  <si>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</si>
  <si>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</si>
  <si>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</si>
  <si>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</si>
  <si>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</si>
  <si>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</si>
  <si>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</si>
  <si>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</si>
  <si>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</si>
  <si>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</si>
  <si>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</si>
  <si>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</si>
  <si>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</si>
  <si>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</si>
  <si>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</si>
  <si>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</si>
  <si>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</si>
  <si>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</si>
  <si>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</si>
  <si>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</si>
  <si>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</si>
  <si>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</si>
  <si>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</si>
  <si>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</si>
  <si>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</si>
  <si>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</si>
  <si>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</si>
  <si>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</si>
  <si>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</si>
  <si>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</si>
  <si>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</si>
  <si>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</si>
  <si>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</si>
  <si>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</si>
  <si>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</si>
  <si>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</si>
  <si>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</si>
  <si>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</si>
  <si>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</si>
  <si>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</si>
  <si>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</si>
  <si>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</si>
  <si>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</si>
  <si>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</si>
  <si>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</si>
  <si>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</si>
  <si>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</si>
  <si>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</si>
  <si>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</si>
  <si>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</si>
  <si>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</si>
  <si>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</si>
  <si>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</si>
  <si>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</si>
  <si>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</si>
  <si>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</si>
  <si>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</si>
  <si>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</si>
  <si>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</si>
  <si>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</si>
  <si>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</si>
  <si>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</si>
  <si>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</si>
  <si>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</si>
  <si>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</si>
  <si>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</si>
  <si>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</si>
  <si>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</si>
  <si>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</si>
  <si>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</si>
  <si>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</si>
  <si>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</si>
  <si>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</si>
  <si>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</si>
  <si>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</si>
  <si>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</si>
  <si>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</si>
  <si>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</si>
  <si>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</si>
  <si>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</si>
  <si>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</si>
  <si>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</si>
  <si>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</si>
  <si>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</si>
  <si>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</si>
  <si>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</si>
  <si>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</si>
  <si>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</si>
  <si>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</si>
  <si>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</si>
  <si>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</si>
  <si>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</si>
  <si>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</si>
  <si>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</si>
  <si>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</si>
  <si>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</si>
  <si>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</si>
  <si>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</si>
  <si>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</si>
  <si>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</si>
  <si>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</si>
  <si>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</si>
  <si>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</si>
  <si>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</si>
  <si>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</si>
  <si>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</si>
  <si>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</si>
  <si>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</si>
  <si>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</si>
  <si>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</si>
  <si>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</si>
  <si>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</si>
  <si>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</si>
  <si>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</si>
  <si>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</si>
  <si>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</si>
  <si>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</si>
  <si>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</si>
  <si>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</si>
  <si>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</si>
  <si>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</si>
  <si>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</si>
  <si>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</si>
  <si>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</si>
  <si>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</si>
  <si>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</si>
  <si>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</si>
  <si>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</si>
  <si>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</si>
  <si>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</si>
  <si>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</si>
  <si>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</si>
  <si>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</si>
  <si>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</si>
  <si>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</si>
  <si>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</si>
  <si>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</si>
  <si>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</si>
  <si>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</si>
  <si>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</si>
  <si>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</si>
  <si>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</si>
  <si>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</si>
  <si>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</si>
  <si>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</si>
  <si>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</si>
  <si>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</si>
  <si>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</si>
  <si>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</si>
  <si>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</si>
  <si>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</si>
  <si>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</si>
  <si>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</si>
  <si>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</si>
  <si>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</si>
  <si>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</si>
  <si>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</si>
  <si>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</si>
  <si>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</si>
  <si>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</si>
  <si>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</si>
  <si>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</si>
  <si>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</si>
  <si>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</si>
  <si>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</si>
  <si>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</si>
  <si>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</si>
  <si>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</si>
  <si>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</si>
  <si>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</si>
  <si>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</si>
  <si>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</si>
  <si>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</si>
  <si>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</si>
  <si>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</si>
  <si>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</si>
  <si>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</si>
  <si>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</si>
  <si>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</si>
  <si>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</si>
  <si>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</si>
  <si>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</si>
  <si>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</si>
  <si>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</si>
  <si>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</si>
  <si>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</si>
  <si>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</si>
  <si>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</si>
  <si>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</si>
  <si>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</si>
  <si>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</si>
  <si>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</si>
  <si>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</si>
  <si>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</si>
  <si>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</si>
  <si>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</si>
  <si>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</si>
  <si>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</si>
  <si>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</si>
  <si>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</si>
  <si>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</si>
  <si>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</si>
  <si>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</si>
  <si>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</si>
  <si>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</si>
  <si>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</si>
  <si>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</si>
  <si>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</si>
  <si>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</si>
  <si>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</si>
  <si>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</si>
  <si>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</si>
  <si>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</si>
  <si>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</si>
  <si>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</si>
  <si>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</si>
  <si>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</si>
  <si>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</si>
  <si>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</si>
  <si>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</si>
  <si>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</si>
  <si>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</si>
  <si>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</si>
  <si>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</si>
  <si>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</si>
  <si>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</si>
  <si>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</si>
  <si>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</si>
  <si>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</si>
  <si>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</si>
  <si>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</si>
  <si>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</si>
  <si>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</si>
  <si>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</si>
  <si>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</si>
  <si>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</si>
  <si>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</si>
  <si>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</si>
  <si>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</si>
  <si>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</si>
  <si>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</si>
  <si>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</si>
  <si>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</si>
  <si>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</si>
  <si>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</si>
  <si>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</si>
  <si>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</si>
  <si>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</si>
  <si>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</si>
  <si>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</si>
  <si>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</si>
  <si>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</si>
  <si>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</si>
  <si>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</si>
  <si>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</si>
  <si>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</si>
  <si>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</si>
  <si>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</si>
  <si>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</si>
  <si>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</si>
  <si>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</si>
  <si>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</si>
  <si>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</si>
  <si>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</si>
  <si>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</si>
  <si>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</si>
  <si>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</si>
  <si>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</si>
  <si>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</si>
  <si>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</si>
  <si>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</si>
  <si>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</si>
  <si>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</si>
  <si>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</si>
  <si>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</si>
  <si>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</si>
  <si>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</si>
  <si>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</si>
  <si>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</si>
  <si>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</si>
  <si>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</si>
  <si>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</si>
  <si>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</si>
  <si>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</si>
  <si>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</si>
  <si>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</si>
  <si>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</si>
  <si>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</si>
  <si>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</si>
  <si>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</si>
  <si>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</si>
  <si>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</si>
  <si>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</si>
  <si>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</si>
  <si>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</si>
  <si>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</si>
  <si>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</si>
  <si>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</si>
  <si>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</si>
  <si>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</si>
  <si>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</si>
  <si>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</si>
  <si>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</si>
  <si>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</si>
  <si>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</si>
  <si>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</si>
  <si>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</si>
  <si>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</si>
  <si>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</si>
  <si>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</si>
  <si>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</si>
  <si>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</si>
  <si>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</si>
  <si>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</si>
  <si>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</si>
  <si>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</si>
  <si>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</si>
  <si>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</si>
  <si>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</si>
  <si>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</si>
  <si>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</si>
  <si>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</si>
  <si>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</si>
  <si>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</si>
  <si>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</si>
  <si>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</si>
  <si>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</si>
  <si>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</si>
  <si>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</si>
  <si>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</si>
  <si>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</si>
  <si>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</si>
  <si>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</si>
  <si>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</si>
  <si>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</si>
  <si>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</si>
  <si>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</si>
  <si>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</si>
  <si>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</si>
  <si>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</si>
  <si>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</si>
  <si>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</si>
  <si>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</si>
  <si>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</si>
  <si>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</si>
  <si>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</si>
  <si>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</si>
  <si>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</si>
  <si>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</si>
  <si>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</si>
  <si>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</si>
  <si>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</si>
  <si>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</si>
  <si>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</si>
  <si>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</si>
  <si>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</si>
  <si>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</si>
  <si>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</si>
  <si>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</si>
  <si>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</si>
  <si>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</si>
  <si>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</si>
  <si>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</si>
  <si>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</si>
  <si>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</si>
  <si>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</si>
  <si>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</si>
  <si>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</si>
  <si>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</si>
  <si>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</si>
  <si>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</si>
  <si>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</si>
  <si>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</si>
  <si>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</si>
  <si>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</si>
  <si>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</si>
  <si>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</si>
  <si>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</si>
  <si>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</si>
  <si>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</si>
  <si>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</si>
  <si>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</si>
  <si>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</si>
  <si>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</si>
  <si>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</si>
  <si>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</si>
  <si>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</si>
  <si>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</si>
  <si>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</si>
  <si>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</si>
  <si>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</si>
  <si>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</si>
  <si>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</si>
  <si>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</si>
  <si>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</si>
  <si>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</si>
  <si>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</si>
  <si>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</si>
  <si>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</si>
  <si>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</si>
  <si>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</si>
  <si>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</si>
  <si>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</si>
  <si>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</si>
  <si>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</si>
  <si>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</si>
  <si>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</si>
  <si>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</si>
  <si>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</si>
  <si>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</si>
  <si>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</si>
  <si>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</si>
  <si>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</si>
  <si>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</si>
  <si>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</si>
  <si>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</si>
  <si>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</si>
  <si>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</si>
  <si>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</si>
  <si>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</si>
  <si>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</si>
  <si>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</si>
  <si>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</si>
  <si>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</si>
  <si>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</si>
  <si>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</si>
  <si>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</si>
  <si>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</si>
  <si>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</si>
  <si>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</si>
  <si>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</si>
  <si>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</si>
  <si>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</si>
  <si>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</si>
  <si>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</si>
  <si>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</si>
  <si>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</si>
  <si>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</si>
  <si>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</si>
  <si>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</si>
  <si>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</si>
  <si>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</si>
  <si>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</si>
  <si>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</si>
  <si>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</si>
  <si>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</si>
  <si>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</si>
  <si>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</si>
  <si>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</si>
  <si>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</si>
  <si>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</si>
  <si>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</si>
  <si>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</si>
  <si>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</si>
  <si>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</si>
  <si>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</si>
  <si>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</si>
  <si>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</si>
  <si>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</si>
  <si>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</si>
  <si>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</si>
  <si>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</si>
  <si>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</si>
  <si>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</si>
  <si>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</si>
  <si>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</si>
  <si>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</si>
  <si>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</si>
  <si>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</si>
  <si>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</si>
  <si>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</si>
  <si>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</si>
  <si>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</si>
  <si>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</si>
  <si>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</si>
  <si>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</si>
  <si>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</si>
  <si>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</si>
  <si>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</si>
  <si>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</si>
  <si>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</si>
  <si>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</si>
  <si>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</si>
  <si>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</si>
  <si>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</si>
  <si>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</si>
  <si>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</si>
  <si>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</si>
  <si>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</si>
  <si>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</si>
  <si>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</si>
  <si>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</si>
  <si>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</si>
  <si>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</si>
  <si>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</si>
  <si>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</si>
  <si>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</si>
  <si>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</si>
  <si>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</si>
  <si>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</si>
  <si>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</si>
  <si>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</si>
  <si>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</si>
  <si>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</si>
  <si>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</si>
  <si>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</si>
  <si>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</si>
  <si>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</si>
  <si>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</si>
  <si>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</si>
  <si>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</si>
  <si>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</si>
  <si>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</si>
  <si>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</si>
  <si>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</si>
  <si>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</si>
  <si>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</si>
  <si>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</si>
  <si>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</si>
  <si>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</si>
  <si>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</si>
  <si>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</si>
  <si>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</si>
  <si>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</si>
  <si>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</si>
  <si>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</si>
  <si>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</si>
  <si>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</si>
  <si>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</si>
  <si>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</si>
  <si>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</si>
  <si>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</si>
  <si>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</si>
  <si>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</si>
  <si>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</si>
  <si>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</si>
  <si>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</si>
  <si>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</si>
  <si>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</si>
  <si>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</si>
  <si>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</si>
  <si>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</si>
  <si>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</si>
  <si>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</si>
  <si>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</si>
  <si>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</si>
  <si>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</si>
  <si>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</si>
  <si>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</si>
  <si>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</si>
  <si>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</si>
  <si>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</si>
  <si>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</si>
  <si>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</si>
  <si>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</si>
  <si>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</si>
  <si>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</si>
  <si>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</si>
  <si>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</si>
  <si>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</si>
  <si>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</si>
  <si>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</si>
  <si>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</si>
  <si>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</si>
  <si>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</si>
  <si>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</si>
  <si>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</si>
  <si>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</si>
  <si>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</si>
  <si>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</si>
  <si>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</si>
  <si>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</si>
  <si>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</si>
  <si>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</si>
  <si>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</si>
  <si>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</si>
  <si>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</si>
  <si>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</si>
  <si>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</si>
  <si>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</si>
  <si>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</si>
  <si>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</si>
  <si>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</si>
  <si>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</si>
  <si>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</si>
  <si>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</si>
  <si>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</si>
  <si>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</si>
  <si>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</si>
  <si>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</si>
  <si>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</si>
  <si>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</si>
  <si>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</si>
  <si>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</si>
  <si>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</si>
  <si>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</si>
  <si>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</si>
  <si>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</si>
  <si>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</si>
  <si>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</si>
  <si>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</si>
  <si>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</si>
  <si>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</si>
  <si>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</si>
  <si>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</si>
  <si>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</si>
  <si>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</si>
  <si>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</si>
  <si>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</si>
  <si>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</si>
  <si>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</si>
  <si>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</si>
  <si>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</si>
  <si>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</si>
  <si>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</si>
  <si>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</si>
  <si>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</si>
  <si>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</si>
  <si>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</si>
  <si>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</si>
  <si>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</si>
  <si>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</si>
  <si>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</si>
  <si>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</si>
  <si>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</si>
  <si>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</si>
  <si>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</si>
  <si>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</si>
  <si>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</si>
  <si>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</si>
  <si>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</si>
  <si>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</si>
  <si>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</si>
  <si>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</si>
  <si>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</si>
  <si>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</si>
  <si>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</si>
  <si>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</si>
  <si>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</si>
  <si>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</si>
  <si>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</si>
  <si>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</si>
  <si>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</si>
  <si>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</si>
  <si>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</si>
  <si>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</si>
  <si>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</si>
  <si>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</si>
  <si>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</si>
  <si>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</si>
  <si>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</si>
  <si>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</si>
  <si>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</si>
  <si>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</si>
  <si>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</si>
  <si>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</si>
  <si>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</si>
  <si>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</si>
  <si>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</si>
  <si>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</si>
  <si>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</si>
  <si>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</si>
  <si>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</si>
  <si>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</si>
  <si>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</si>
  <si>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</si>
  <si>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</si>
  <si>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</si>
  <si>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</si>
  <si>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</si>
  <si>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</si>
  <si>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</si>
  <si>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</si>
  <si>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</si>
  <si>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</si>
  <si>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</si>
  <si>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</si>
  <si>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</si>
  <si>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</si>
  <si>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</si>
  <si>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</si>
  <si>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</si>
  <si>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</si>
  <si>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</si>
  <si>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</si>
  <si>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</si>
  <si>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</si>
  <si>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</si>
  <si>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</si>
  <si>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</si>
  <si>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</si>
  <si>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</si>
  <si>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</si>
  <si>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</si>
  <si>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</si>
  <si>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</si>
  <si>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</si>
  <si>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</si>
  <si>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</si>
  <si>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</si>
  <si>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</si>
  <si>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</si>
  <si>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</si>
  <si>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</si>
  <si>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</si>
  <si>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</si>
  <si>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</si>
  <si>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</si>
  <si>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</si>
  <si>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</si>
  <si>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</si>
  <si>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</si>
  <si>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</si>
  <si>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</si>
  <si>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</si>
  <si>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</si>
  <si>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</si>
  <si>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</si>
  <si>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</si>
  <si>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</si>
  <si>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</si>
  <si>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</si>
  <si>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</si>
  <si>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</si>
  <si>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</si>
  <si>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</si>
  <si>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</si>
  <si>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</si>
  <si>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</si>
  <si>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</si>
  <si>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</si>
  <si>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</si>
  <si>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</si>
  <si>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</si>
  <si>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</si>
  <si>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</si>
  <si>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</si>
  <si>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</si>
  <si>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</si>
  <si>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</si>
  <si>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</si>
  <si>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</si>
  <si>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</si>
  <si>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</si>
  <si>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</si>
  <si>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</si>
  <si>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</si>
  <si>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</si>
  <si>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</si>
  <si>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</si>
  <si>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</si>
  <si>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</si>
  <si>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</si>
  <si>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</si>
  <si>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</si>
  <si>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</si>
  <si>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</si>
  <si>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</si>
  <si>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</si>
  <si>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</si>
  <si>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</si>
  <si>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</si>
  <si>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</si>
  <si>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</si>
  <si>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</si>
  <si>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</si>
  <si>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</si>
  <si>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</si>
  <si>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</si>
  <si>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</si>
  <si>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</si>
  <si>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</si>
  <si>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</si>
  <si>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</si>
  <si>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</si>
  <si>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</si>
  <si>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</si>
  <si>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</si>
  <si>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</si>
  <si>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</si>
  <si>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</si>
  <si>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</si>
  <si>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</si>
  <si>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</si>
  <si>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</si>
  <si>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</si>
  <si>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</si>
  <si>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</si>
  <si>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</si>
  <si>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</si>
  <si>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</si>
  <si>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</si>
  <si>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</si>
  <si>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</si>
  <si>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</si>
  <si>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</si>
  <si>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</si>
  <si>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</si>
  <si>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</si>
  <si>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</si>
  <si>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</si>
  <si>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</si>
  <si>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</si>
  <si>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</si>
  <si>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</si>
  <si>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</si>
  <si>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</si>
  <si>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</si>
  <si>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</si>
  <si>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</si>
  <si>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</si>
  <si>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</si>
  <si>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</si>
  <si>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</si>
  <si>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</si>
  <si>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</si>
  <si>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</si>
  <si>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</si>
  <si>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</si>
  <si>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</si>
  <si>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</si>
  <si>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</si>
  <si>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</si>
  <si>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</si>
  <si>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</si>
  <si>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</si>
  <si>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</si>
  <si>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</si>
  <si>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</si>
  <si>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</si>
  <si>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</si>
  <si>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</si>
  <si>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</si>
  <si>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</si>
  <si>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</si>
  <si>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</si>
  <si>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</si>
  <si>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</si>
  <si>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</si>
  <si>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</si>
  <si>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</si>
  <si>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</si>
  <si>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</si>
  <si>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</si>
  <si>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</si>
  <si>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</si>
  <si>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</si>
  <si>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</si>
  <si>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</si>
  <si>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</si>
  <si>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</si>
  <si>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</si>
  <si>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</si>
  <si>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</si>
  <si>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</si>
  <si>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</si>
  <si>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</si>
  <si>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</si>
  <si>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</si>
  <si>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</si>
  <si>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</si>
  <si>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</si>
  <si>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</si>
  <si>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</si>
  <si>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</si>
  <si>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</si>
  <si>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</si>
  <si>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</si>
  <si>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</si>
  <si>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</si>
  <si>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</si>
  <si>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</si>
  <si>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</si>
  <si>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</si>
  <si>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</si>
  <si>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</si>
  <si>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</si>
  <si>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</si>
  <si>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</si>
  <si>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</si>
  <si>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</si>
  <si>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</si>
  <si>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</si>
  <si>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</si>
  <si>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</si>
  <si>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</si>
  <si>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</si>
  <si>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</si>
  <si>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</si>
  <si>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</si>
  <si>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</si>
  <si>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</si>
  <si>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</si>
  <si>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</si>
  <si>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</si>
  <si>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</si>
  <si>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</si>
  <si>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</si>
  <si>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</si>
  <si>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</si>
  <si>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</si>
  <si>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</si>
  <si>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</si>
  <si>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</si>
  <si>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</si>
  <si>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</si>
  <si>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</si>
  <si>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</si>
  <si>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</si>
  <si>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</si>
  <si>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</si>
  <si>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</si>
  <si>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</si>
  <si>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</si>
  <si>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</si>
  <si>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</si>
  <si>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</si>
  <si>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</si>
  <si>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</si>
  <si>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</si>
  <si>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</si>
  <si>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</si>
  <si>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</si>
  <si>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</si>
  <si>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</si>
  <si>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</si>
  <si>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</si>
  <si>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</si>
  <si>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</si>
  <si>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</si>
  <si>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</si>
  <si>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</si>
  <si>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</si>
  <si>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</si>
  <si>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</si>
  <si>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</si>
  <si>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</si>
  <si>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</si>
  <si>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</si>
  <si>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</si>
  <si>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</si>
  <si>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</si>
  <si>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</si>
  <si>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</si>
  <si>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</si>
  <si>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</si>
  <si>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</si>
  <si>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</si>
  <si>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</si>
  <si>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</si>
  <si>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</si>
  <si>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</si>
  <si>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</si>
  <si>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</si>
  <si>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</si>
  <si>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</si>
  <si>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</si>
  <si>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</si>
  <si>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</si>
  <si>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</si>
  <si>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</si>
  <si>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</si>
  <si>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</si>
  <si>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</si>
  <si>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</si>
  <si>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</si>
  <si>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</si>
  <si>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</si>
  <si>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</si>
  <si>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</si>
  <si>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</si>
  <si>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</si>
  <si>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</si>
  <si>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</si>
  <si>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</si>
  <si>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</si>
  <si>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</si>
  <si>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</si>
  <si>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</si>
  <si>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</si>
  <si>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</si>
  <si>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</si>
  <si>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</si>
  <si>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</si>
  <si>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</si>
  <si>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</si>
  <si>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</si>
  <si>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</si>
  <si>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</si>
  <si>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</si>
  <si>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</si>
  <si>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</si>
  <si>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</si>
  <si>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</si>
  <si>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</si>
  <si>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</si>
  <si>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</si>
  <si>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</si>
  <si>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</si>
  <si>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</si>
  <si>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</si>
  <si>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</si>
  <si>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</si>
  <si>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</si>
  <si>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</si>
  <si>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</si>
  <si>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</si>
  <si>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</si>
  <si>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</si>
  <si>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</si>
  <si>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</si>
  <si>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</si>
  <si>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</si>
  <si>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</si>
  <si>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</si>
  <si>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</si>
  <si>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</si>
  <si>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</si>
  <si>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</si>
  <si>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</si>
  <si>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</si>
  <si>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</si>
  <si>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</si>
  <si>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</si>
  <si>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</si>
  <si>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</si>
  <si>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</si>
  <si>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</si>
  <si>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</si>
  <si>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</si>
  <si>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</si>
  <si>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</si>
  <si>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</si>
  <si>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</si>
  <si>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</si>
  <si>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</si>
  <si>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</si>
  <si>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</si>
  <si>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</si>
  <si>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</si>
  <si>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</si>
  <si>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</si>
  <si>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</si>
  <si>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</si>
  <si>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</si>
  <si>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</si>
  <si>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</si>
  <si>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</si>
  <si>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</si>
  <si>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</si>
  <si>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</si>
  <si>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</si>
  <si>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</si>
  <si>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</si>
  <si>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</si>
  <si>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</si>
  <si>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</si>
  <si>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</si>
  <si>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</si>
  <si>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</si>
  <si>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</si>
  <si>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</si>
  <si>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</si>
  <si>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</si>
  <si>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</si>
  <si>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</si>
  <si>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</si>
  <si>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</si>
  <si>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</si>
  <si>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</si>
  <si>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</si>
  <si>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</si>
  <si>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</si>
  <si>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</si>
  <si>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</si>
  <si>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</si>
  <si>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</si>
  <si>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</si>
  <si>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</si>
  <si>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</si>
  <si>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</si>
  <si>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</si>
  <si>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</si>
  <si>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</si>
  <si>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</si>
  <si>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</si>
  <si>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</si>
  <si>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</si>
  <si>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</si>
  <si>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</si>
  <si>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</si>
  <si>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</si>
  <si>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</si>
  <si>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</si>
  <si>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</si>
  <si>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</si>
  <si>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</si>
  <si>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</si>
  <si>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</si>
  <si>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</si>
  <si>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</si>
  <si>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</si>
  <si>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</si>
  <si>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</si>
  <si>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</si>
  <si>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</si>
  <si>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</si>
  <si>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</si>
  <si>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</si>
  <si>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</si>
  <si>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</si>
  <si>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</si>
  <si>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</si>
  <si>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</si>
  <si>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</si>
  <si>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</si>
  <si>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</si>
  <si>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</si>
  <si>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</si>
  <si>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</si>
  <si>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</si>
  <si>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</si>
  <si>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</si>
  <si>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</si>
  <si>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</si>
  <si>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</si>
  <si>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</si>
  <si>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</si>
  <si>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</si>
  <si>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</si>
  <si>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</si>
  <si>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</si>
  <si>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</si>
  <si>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</si>
  <si>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</si>
  <si>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</si>
  <si>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</si>
  <si>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</si>
  <si>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</si>
  <si>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</si>
  <si>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</si>
  <si>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</si>
  <si>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</si>
  <si>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</si>
  <si>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</si>
  <si>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</si>
  <si>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</si>
  <si>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</si>
  <si>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</si>
  <si>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</si>
  <si>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</si>
  <si>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</si>
  <si>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</si>
  <si>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</si>
  <si>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</si>
  <si>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</si>
  <si>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</si>
  <si>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</si>
  <si>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</si>
  <si>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</si>
  <si>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</si>
  <si>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</si>
  <si>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</si>
  <si>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</si>
  <si>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</si>
  <si>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</si>
  <si>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</si>
  <si>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</si>
  <si>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</si>
  <si>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</si>
  <si>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</si>
  <si>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</si>
  <si>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</si>
  <si>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</si>
  <si>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</si>
  <si>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</si>
  <si>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</si>
  <si>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</si>
  <si>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</si>
  <si>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</si>
  <si>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</si>
  <si>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</si>
  <si>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</si>
  <si>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</si>
  <si>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</si>
  <si>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</si>
  <si>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</si>
  <si>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</si>
  <si>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</si>
  <si>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</si>
  <si>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</si>
  <si>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</si>
  <si>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</si>
  <si>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</si>
  <si>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</si>
  <si>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</si>
  <si>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</si>
  <si>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</si>
  <si>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</si>
  <si>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</si>
  <si>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</si>
  <si>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</si>
  <si>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</si>
  <si>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</si>
  <si>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</si>
  <si>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</si>
  <si>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</si>
  <si>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</si>
  <si>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</si>
  <si>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</si>
  <si>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</si>
  <si>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</si>
  <si>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</si>
  <si>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</si>
  <si>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</si>
  <si>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</si>
  <si>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</si>
  <si>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</si>
  <si>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</si>
  <si>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</si>
  <si>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</si>
  <si>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</si>
  <si>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</si>
  <si>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</si>
  <si>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</si>
  <si>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</si>
  <si>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</si>
  <si>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</si>
  <si>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</si>
  <si>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</si>
  <si>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</si>
  <si>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</si>
  <si>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</si>
  <si>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</si>
  <si>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</si>
  <si>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</si>
  <si>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</si>
  <si>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</si>
  <si>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</si>
  <si>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</si>
  <si>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</si>
  <si>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</si>
  <si>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</si>
  <si>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</si>
  <si>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</si>
  <si>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</si>
  <si>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</si>
  <si>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</si>
  <si>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</si>
  <si>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</si>
  <si>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</si>
  <si>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</si>
  <si>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</si>
  <si>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</si>
  <si>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</si>
  <si>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</si>
  <si>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</si>
  <si>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</si>
  <si>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</si>
  <si>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</si>
  <si>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</si>
  <si>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</si>
  <si>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</si>
  <si>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</si>
  <si>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</si>
  <si>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</si>
  <si>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</si>
  <si>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</si>
  <si>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</si>
  <si>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</si>
  <si>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</si>
  <si>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</si>
  <si>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</si>
  <si>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</si>
  <si>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</si>
  <si>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</si>
  <si>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</si>
  <si>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</si>
  <si>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</si>
  <si>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</si>
  <si>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</si>
  <si>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</si>
  <si>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</si>
  <si>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</si>
  <si>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</si>
  <si>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</si>
  <si>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</si>
  <si>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</si>
  <si>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</si>
  <si>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</si>
  <si>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</si>
  <si>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</si>
  <si>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</si>
  <si>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</si>
  <si>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</si>
  <si>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</si>
  <si>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</si>
  <si>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</si>
  <si>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</si>
  <si>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</si>
  <si>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</si>
  <si>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</si>
  <si>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</si>
  <si>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</si>
  <si>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</si>
  <si>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</si>
  <si>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</si>
  <si>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</si>
  <si>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</si>
  <si>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</si>
  <si>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</si>
  <si>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</si>
  <si>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</si>
  <si>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</si>
  <si>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</si>
  <si>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</si>
  <si>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</si>
  <si>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</si>
  <si>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</si>
  <si>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</si>
  <si>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</si>
  <si>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</si>
  <si>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</si>
  <si>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</si>
  <si>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</si>
  <si>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</si>
  <si>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</si>
  <si>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</si>
  <si>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</si>
  <si>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</si>
  <si>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</si>
  <si>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</si>
  <si>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</si>
  <si>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</si>
  <si>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</si>
  <si>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</si>
  <si>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</si>
  <si>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</si>
  <si>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</si>
  <si>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</si>
  <si>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</si>
  <si>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</si>
  <si>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</si>
  <si>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</si>
  <si>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</si>
  <si>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</si>
  <si>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</si>
  <si>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</si>
  <si>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</si>
  <si>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</si>
  <si>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</si>
  <si>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</si>
  <si>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</si>
  <si>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</si>
  <si>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</si>
  <si>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</si>
  <si>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</si>
  <si>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</si>
  <si>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</si>
  <si>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</si>
  <si>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</si>
  <si>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</si>
  <si>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</si>
  <si>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</si>
  <si>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</si>
  <si>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</si>
  <si>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</si>
  <si>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</si>
  <si>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</si>
  <si>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</si>
  <si>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</si>
  <si>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</si>
  <si>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</si>
  <si>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</si>
  <si>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</si>
  <si>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</si>
  <si>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</si>
  <si>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</si>
  <si>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</si>
  <si>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</si>
  <si>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</si>
  <si>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</si>
  <si>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</si>
  <si>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</si>
  <si>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</si>
  <si>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</si>
  <si>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</si>
  <si>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</si>
  <si>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</si>
  <si>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</si>
  <si>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</si>
  <si>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</si>
  <si>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</si>
  <si>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</si>
  <si>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</si>
  <si>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</si>
  <si>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</si>
  <si>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</si>
  <si>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</si>
  <si>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</si>
  <si>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</si>
  <si>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</si>
  <si>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</si>
  <si>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</si>
  <si>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</si>
  <si>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</si>
  <si>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</si>
  <si>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</si>
  <si>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</si>
  <si>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</si>
  <si>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</si>
  <si>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</si>
  <si>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</si>
  <si>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</si>
  <si>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</si>
  <si>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</si>
  <si>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</si>
  <si>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</si>
  <si>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</si>
  <si>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</si>
  <si>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</si>
  <si>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</si>
  <si>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</si>
  <si>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</si>
  <si>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</si>
  <si>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</si>
  <si>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</si>
  <si>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</si>
  <si>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</si>
  <si>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</si>
  <si>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</si>
  <si>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</si>
  <si>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</si>
  <si>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</si>
  <si>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</si>
  <si>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</si>
  <si>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</si>
  <si>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</si>
  <si>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</si>
  <si>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</si>
  <si>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</si>
  <si>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</si>
  <si>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</si>
  <si>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</si>
  <si>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</si>
  <si>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</si>
  <si>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</si>
  <si>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</si>
  <si>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</si>
  <si>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</si>
  <si>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</si>
  <si>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</si>
  <si>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</si>
  <si>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</si>
  <si>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</si>
  <si>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</si>
  <si>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</si>
  <si>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</si>
  <si>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</si>
  <si>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</si>
  <si>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</si>
  <si>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</si>
  <si>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</si>
  <si>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</si>
  <si>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</si>
  <si>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</si>
  <si>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</si>
  <si>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</si>
  <si>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</si>
  <si>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</si>
  <si>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</si>
  <si>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</si>
  <si>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</si>
  <si>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</si>
  <si>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</si>
  <si>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</si>
  <si>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</si>
  <si>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</si>
  <si>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</si>
  <si>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</si>
  <si>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</si>
  <si>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</si>
  <si>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</si>
  <si>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</si>
  <si>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</si>
  <si>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</si>
  <si>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</si>
  <si>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</si>
  <si>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</si>
  <si>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</si>
  <si>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</si>
  <si>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</si>
  <si>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</si>
  <si>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</si>
  <si>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</si>
  <si>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</si>
  <si>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</si>
  <si>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</si>
  <si>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</si>
  <si>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</si>
  <si>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</si>
  <si>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</si>
  <si>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</si>
  <si>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</si>
  <si>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</si>
  <si>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</si>
  <si>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</si>
  <si>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</si>
  <si>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</si>
  <si>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</si>
  <si>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</si>
  <si>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</si>
  <si>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</si>
  <si>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</si>
  <si>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</si>
  <si>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</si>
  <si>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</si>
  <si>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</si>
  <si>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</si>
  <si>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</si>
  <si>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</si>
  <si>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</si>
  <si>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</si>
  <si>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</si>
  <si>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</si>
  <si>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</si>
  <si>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</si>
  <si>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</si>
  <si>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</si>
  <si>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</si>
  <si>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</si>
  <si>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</si>
  <si>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</si>
  <si>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</si>
  <si>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</si>
  <si>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</si>
  <si>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</si>
  <si>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</si>
  <si>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</si>
  <si>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</si>
  <si>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</si>
  <si>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</si>
  <si>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</si>
  <si>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</si>
  <si>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</si>
  <si>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</si>
  <si>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</si>
  <si>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</si>
  <si>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</si>
  <si>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</si>
  <si>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</si>
  <si>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</si>
  <si>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</si>
  <si>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</si>
  <si>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</si>
  <si>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</si>
  <si>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</si>
  <si>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</si>
  <si>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</si>
  <si>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</si>
  <si>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</si>
  <si>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</si>
  <si>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</si>
  <si>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</si>
  <si>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</si>
  <si>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</si>
  <si>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</si>
  <si>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</si>
  <si>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</si>
  <si>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</si>
  <si>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</si>
  <si>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</si>
  <si>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</si>
  <si>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</si>
  <si>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</si>
  <si>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</si>
  <si>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</si>
  <si>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</si>
  <si>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</si>
  <si>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</si>
  <si>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</si>
  <si>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</si>
  <si>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</si>
  <si>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</si>
  <si>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</si>
  <si>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</si>
  <si>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</si>
  <si>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</si>
  <si>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</si>
  <si>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</si>
  <si>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</si>
  <si>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</si>
  <si>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</si>
  <si>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</si>
  <si>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</si>
  <si>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</si>
  <si>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</si>
  <si>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</si>
  <si>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</si>
  <si>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</si>
  <si>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</si>
  <si>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</si>
  <si>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</si>
  <si>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</si>
  <si>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</si>
  <si>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</si>
  <si>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</si>
  <si>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</si>
  <si>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</si>
  <si>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</si>
  <si>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</si>
  <si>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</si>
  <si>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</si>
  <si>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</si>
  <si>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</si>
  <si>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</si>
  <si>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</si>
  <si>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</si>
  <si>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</si>
  <si>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</si>
  <si>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</si>
  <si>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</si>
  <si>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</si>
  <si>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</si>
  <si>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</si>
  <si>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</si>
  <si>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</si>
  <si>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</si>
  <si>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</si>
  <si>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</si>
  <si>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</si>
  <si>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</si>
  <si>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</si>
  <si>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</si>
  <si>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</si>
  <si>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</si>
  <si>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</si>
  <si>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</si>
  <si>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</si>
  <si>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</si>
  <si>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</si>
  <si>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</si>
  <si>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</si>
  <si>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</si>
  <si>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</si>
  <si>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</si>
  <si>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</si>
  <si>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</si>
  <si>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</si>
  <si>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</si>
  <si>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</si>
  <si>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</si>
  <si>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</si>
  <si>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</si>
  <si>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</si>
  <si>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</si>
  <si>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</si>
  <si>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</si>
  <si>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</si>
  <si>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</si>
  <si>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</si>
  <si>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</si>
  <si>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</si>
  <si>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</si>
  <si>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</si>
  <si>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</si>
  <si>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</si>
  <si>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</si>
  <si>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</si>
  <si>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</si>
  <si>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</si>
  <si>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</si>
  <si>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</si>
  <si>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</si>
  <si>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</si>
  <si>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</si>
  <si>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</si>
  <si>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</si>
  <si>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</si>
  <si>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</si>
  <si>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</si>
  <si>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</si>
  <si>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</si>
  <si>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</si>
  <si>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</si>
  <si>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</si>
  <si>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</si>
  <si>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</si>
  <si>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</si>
  <si>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</si>
  <si>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</si>
  <si>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</si>
  <si>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</si>
  <si>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</si>
  <si>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</si>
  <si>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</si>
  <si>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</si>
  <si>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</si>
  <si>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</si>
  <si>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</si>
  <si>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</si>
  <si>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</si>
  <si>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</si>
  <si>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</si>
  <si>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</si>
  <si>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</si>
  <si>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</si>
  <si>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</si>
  <si>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</si>
  <si>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</si>
  <si>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</si>
  <si>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</si>
  <si>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</si>
  <si>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</si>
  <si>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</si>
  <si>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</si>
  <si>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</si>
  <si>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</si>
  <si>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</si>
  <si>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</si>
  <si>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</si>
  <si>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</si>
  <si>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</si>
  <si>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</si>
  <si>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</si>
  <si>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</si>
  <si>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</si>
  <si>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</si>
  <si>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</si>
  <si>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</si>
  <si>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</si>
  <si>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</si>
  <si>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</si>
  <si>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</si>
  <si>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</si>
  <si>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</si>
  <si>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</si>
  <si>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</si>
  <si>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</si>
  <si>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</si>
  <si>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</si>
  <si>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</si>
  <si>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</si>
  <si>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</si>
  <si>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</si>
  <si>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</si>
  <si>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</si>
  <si>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</si>
  <si>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</si>
  <si>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</si>
  <si>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</si>
  <si>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</si>
  <si>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</si>
  <si>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</si>
  <si>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</si>
  <si>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</si>
  <si>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</si>
  <si>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</si>
  <si>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</si>
  <si>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</si>
  <si>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</si>
  <si>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</si>
  <si>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</si>
  <si>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</si>
  <si>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</si>
  <si>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</si>
  <si>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</si>
  <si>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</si>
  <si>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</si>
  <si>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</si>
  <si>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</si>
  <si>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</si>
  <si>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</si>
  <si>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</si>
  <si>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</si>
  <si>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</si>
  <si>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</si>
  <si>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</si>
  <si>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</si>
  <si>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</si>
  <si>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</si>
  <si>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</si>
  <si>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</si>
  <si>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</si>
  <si>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</si>
  <si>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</si>
  <si>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</si>
  <si>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</si>
  <si>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</si>
  <si>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</si>
  <si>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</si>
  <si>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</si>
  <si>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</si>
  <si>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</si>
  <si>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</si>
  <si>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</si>
  <si>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</si>
  <si>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</si>
  <si>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</si>
  <si>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</si>
  <si>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</si>
  <si>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</si>
  <si>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</si>
  <si>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</si>
  <si>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</si>
  <si>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</si>
  <si>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</si>
  <si>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</si>
  <si>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</si>
  <si>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</si>
  <si>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</si>
  <si>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</si>
  <si>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</si>
  <si>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</si>
  <si>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</si>
  <si>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</si>
  <si>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</si>
  <si>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</si>
  <si>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</si>
  <si>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</si>
  <si>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</si>
  <si>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</si>
  <si>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</si>
  <si>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</si>
  <si>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</si>
  <si>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</si>
  <si>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</si>
  <si>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</si>
  <si>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</si>
  <si>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</si>
  <si>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</si>
  <si>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</si>
  <si>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</si>
  <si>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</si>
  <si>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</si>
  <si>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</si>
  <si>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</si>
  <si>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</si>
  <si>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</si>
  <si>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</si>
  <si>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</si>
  <si>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</si>
  <si>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</si>
  <si>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</si>
  <si>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</si>
  <si>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</si>
  <si>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</si>
  <si>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</si>
  <si>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</si>
  <si>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</si>
  <si>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</si>
  <si>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</si>
  <si>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</si>
  <si>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</si>
  <si>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</si>
  <si>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</si>
  <si>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</si>
  <si>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</si>
  <si>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</si>
  <si>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</si>
  <si>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</si>
  <si>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</si>
  <si>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</si>
  <si>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</si>
  <si>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</si>
  <si>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</si>
  <si>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</si>
  <si>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</si>
  <si>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</si>
  <si>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</si>
  <si>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</si>
  <si>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</si>
  <si>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</si>
  <si>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</si>
  <si>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</si>
  <si>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</si>
  <si>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</si>
  <si>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</si>
  <si>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</si>
  <si>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</si>
  <si>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</si>
  <si>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</si>
  <si>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</si>
  <si>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</si>
  <si>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</si>
  <si>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</si>
  <si>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</si>
  <si>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</si>
  <si>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</si>
  <si>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</si>
  <si>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</si>
  <si>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</si>
  <si>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</si>
  <si>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</si>
  <si>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</si>
  <si>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</si>
  <si>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</si>
  <si>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</si>
  <si>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</si>
  <si>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</si>
  <si>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</si>
  <si>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</si>
  <si>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</si>
  <si>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</si>
  <si>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</si>
  <si>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</si>
  <si>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</si>
  <si>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</si>
  <si>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</si>
  <si>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</si>
  <si>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</si>
  <si>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</si>
  <si>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</si>
  <si>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</si>
  <si>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</si>
  <si>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</si>
  <si>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</si>
  <si>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</si>
  <si>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</si>
  <si>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</si>
  <si>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</si>
  <si>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</si>
  <si>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</si>
  <si>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</si>
  <si>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</si>
  <si>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</si>
  <si>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</si>
  <si>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</si>
  <si>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</si>
  <si>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</si>
  <si>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</si>
  <si>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</si>
  <si>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</si>
  <si>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</si>
  <si>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</si>
  <si>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</si>
  <si>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</si>
  <si>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</si>
  <si>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</si>
  <si>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</si>
  <si>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</si>
  <si>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</si>
  <si>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</si>
  <si>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</si>
  <si>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</si>
  <si>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</si>
  <si>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</si>
  <si>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</si>
  <si>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</si>
  <si>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</si>
  <si>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</si>
  <si>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</si>
  <si>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</si>
  <si>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</si>
  <si>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</si>
  <si>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</si>
  <si>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</si>
  <si>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</si>
  <si>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</si>
  <si>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</si>
  <si>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</si>
  <si>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</si>
  <si>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</si>
  <si>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</si>
  <si>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</si>
  <si>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</si>
  <si>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</si>
  <si>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</si>
  <si>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</si>
  <si>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</si>
  <si>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</si>
  <si>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</si>
  <si>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</si>
  <si>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</si>
  <si>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</si>
  <si>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</si>
  <si>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</si>
  <si>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</si>
  <si>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</si>
  <si>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</si>
  <si>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</si>
  <si>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</si>
  <si>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</si>
  <si>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</si>
  <si>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</si>
  <si>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</si>
  <si>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</si>
  <si>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</si>
  <si>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</si>
  <si>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</si>
  <si>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</si>
  <si>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</si>
  <si>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</si>
  <si>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</si>
  <si>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</si>
  <si>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</si>
  <si>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</si>
  <si>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</si>
  <si>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</si>
  <si>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</si>
  <si>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</si>
  <si>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</si>
  <si>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</si>
  <si>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</si>
  <si>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</si>
  <si>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</si>
  <si>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</si>
  <si>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</si>
  <si>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</si>
  <si>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</si>
  <si>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</si>
  <si>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</si>
  <si>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</si>
  <si>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</si>
  <si>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</si>
  <si>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</si>
  <si>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</si>
  <si>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</si>
  <si>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</si>
  <si>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</si>
  <si>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</si>
  <si>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</si>
  <si>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</si>
  <si>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</si>
  <si>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</si>
  <si>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</si>
  <si>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</si>
  <si>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</si>
  <si>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</si>
  <si>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</si>
  <si>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</si>
  <si>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</si>
  <si>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</si>
  <si>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</si>
  <si>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</si>
  <si>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</si>
  <si>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</si>
  <si>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</si>
  <si>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</si>
  <si>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</si>
  <si>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</si>
  <si>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</si>
  <si>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</si>
  <si>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</si>
  <si>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</si>
  <si>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</si>
  <si>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</si>
  <si>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</si>
  <si>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</si>
  <si>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</si>
  <si>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</si>
  <si>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</si>
  <si>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</si>
  <si>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</si>
  <si>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</si>
  <si>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</si>
  <si>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</si>
  <si>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</si>
  <si>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</si>
  <si>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</si>
  <si>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</si>
  <si>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</si>
  <si>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</si>
  <si>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</si>
  <si>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</si>
  <si>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</si>
  <si>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</si>
  <si>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</si>
  <si>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</si>
  <si>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</si>
  <si>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</si>
  <si>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</si>
  <si>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</si>
  <si>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</si>
  <si>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</si>
  <si>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</si>
  <si>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</si>
  <si>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</si>
  <si>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</si>
  <si>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</si>
  <si>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</si>
  <si>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</si>
  <si>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</si>
  <si>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</si>
  <si>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</si>
  <si>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</si>
  <si>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</si>
  <si>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</si>
  <si>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</si>
  <si>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</si>
  <si>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</si>
  <si>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</si>
  <si>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</si>
  <si>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</si>
  <si>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</si>
  <si>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</si>
  <si>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</si>
  <si>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</si>
  <si>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</si>
  <si>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</si>
  <si>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</si>
  <si>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</si>
  <si>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</si>
  <si>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</si>
  <si>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</si>
  <si>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</si>
  <si>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</si>
  <si>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</si>
  <si>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</si>
  <si>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</si>
  <si>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</si>
  <si>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</si>
  <si>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</si>
  <si>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</si>
  <si>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</si>
  <si>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</si>
  <si>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</si>
  <si>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</si>
  <si>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</si>
  <si>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</si>
  <si>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</si>
  <si>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</si>
  <si>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</si>
  <si>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</si>
  <si>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</si>
  <si>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</si>
  <si>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</si>
  <si>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</si>
  <si>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</si>
  <si>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</si>
  <si>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</si>
  <si>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</si>
  <si>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</si>
  <si>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</si>
  <si>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</si>
  <si>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</si>
  <si>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</si>
  <si>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</si>
  <si>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</si>
  <si>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</si>
  <si>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</si>
  <si>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</si>
  <si>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</si>
  <si>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</si>
  <si>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</si>
  <si>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</si>
  <si>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</si>
  <si>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</si>
  <si>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</si>
  <si>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</si>
  <si>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</si>
  <si>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</si>
  <si>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</si>
  <si>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</si>
  <si>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</si>
  <si>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</si>
  <si>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</si>
  <si>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</si>
  <si>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</si>
  <si>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</si>
  <si>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</si>
  <si>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</si>
  <si>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</si>
  <si>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</si>
  <si>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</si>
  <si>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</si>
  <si>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</si>
  <si>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</si>
  <si>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</si>
  <si>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</si>
  <si>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</si>
  <si>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</si>
  <si>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</si>
  <si>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</si>
  <si>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</si>
  <si>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</si>
  <si>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</si>
  <si>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</si>
  <si>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</si>
  <si>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</si>
  <si>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</si>
  <si>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</si>
  <si>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</si>
  <si>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</si>
  <si>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</si>
  <si>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</si>
  <si>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</si>
  <si>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</si>
  <si>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</si>
  <si>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</si>
  <si>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</si>
  <si>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</si>
  <si>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</si>
  <si>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</si>
  <si>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</si>
  <si>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</si>
  <si>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</si>
  <si>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</si>
  <si>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</si>
  <si>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</si>
  <si>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</si>
  <si>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</si>
  <si>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</si>
  <si>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</si>
  <si>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</si>
  <si>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</si>
  <si>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</si>
  <si>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</si>
  <si>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</si>
  <si>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</si>
  <si>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</si>
  <si>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</si>
  <si>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</si>
  <si>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</si>
  <si>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</si>
  <si>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</si>
  <si>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</si>
  <si>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</si>
  <si>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</si>
  <si>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</si>
  <si>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</si>
  <si>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</si>
  <si>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</si>
  <si>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</si>
  <si>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</si>
  <si>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</si>
  <si>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</si>
  <si>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</si>
  <si>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</si>
  <si>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</si>
  <si>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</si>
  <si>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</si>
  <si>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</si>
  <si>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</si>
  <si>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</si>
  <si>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</si>
  <si>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</si>
  <si>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</si>
  <si>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</si>
  <si>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</si>
  <si>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</si>
  <si>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</si>
  <si>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</si>
  <si>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</si>
  <si>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</si>
  <si>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</si>
  <si>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</si>
  <si>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</si>
  <si>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</si>
  <si>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</si>
  <si>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</si>
  <si>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</si>
  <si>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</si>
  <si>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</si>
  <si>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</si>
  <si>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</si>
  <si>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</si>
  <si>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</si>
  <si>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</si>
  <si>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</si>
  <si>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</si>
  <si>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</si>
  <si>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</si>
  <si>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</si>
  <si>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</si>
  <si>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</si>
  <si>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</si>
  <si>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</si>
  <si>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</si>
  <si>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</si>
  <si>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</si>
  <si>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</si>
  <si>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</si>
  <si>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</si>
  <si>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</si>
  <si>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</si>
  <si>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</si>
  <si>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</si>
  <si>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</si>
  <si>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</si>
  <si>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</si>
  <si>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</si>
  <si>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</si>
  <si>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</si>
  <si>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</si>
  <si>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</si>
  <si>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</si>
  <si>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</si>
  <si>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</si>
  <si>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</si>
  <si>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</si>
  <si>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</si>
  <si>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</si>
  <si>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</si>
  <si>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</si>
  <si>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</si>
  <si>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</si>
  <si>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</si>
  <si>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</si>
  <si>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</si>
  <si>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</si>
  <si>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</si>
  <si>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</si>
  <si>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</si>
  <si>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</si>
  <si>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</si>
  <si>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</si>
  <si>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</si>
  <si>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</si>
  <si>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</si>
  <si>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</si>
  <si>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</si>
  <si>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</si>
  <si>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</si>
  <si>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</si>
  <si>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</si>
  <si>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</si>
  <si>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</si>
  <si>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</si>
  <si>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</si>
  <si>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</si>
  <si>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</si>
  <si>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</si>
  <si>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</si>
  <si>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</si>
  <si>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</si>
  <si>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</si>
  <si>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</si>
  <si>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</si>
  <si>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</si>
  <si>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</si>
  <si>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</si>
  <si>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</si>
  <si>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</si>
  <si>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</si>
  <si>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</si>
  <si>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</si>
  <si>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</si>
  <si>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</si>
  <si>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</si>
  <si>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</si>
  <si>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</si>
  <si>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</si>
  <si>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</si>
  <si>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</si>
  <si>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</si>
  <si>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</si>
  <si>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</si>
  <si>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</si>
  <si>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</si>
  <si>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</si>
  <si>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</si>
  <si>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</si>
  <si>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</si>
  <si>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</si>
  <si>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</si>
  <si>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</si>
  <si>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</si>
  <si>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</si>
  <si>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</si>
  <si>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</si>
  <si>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</si>
  <si>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</si>
  <si>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</si>
  <si>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</si>
  <si>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</si>
  <si>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</si>
  <si>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</si>
  <si>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</si>
  <si>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</si>
  <si>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</si>
  <si>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</si>
  <si>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</si>
  <si>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</si>
  <si>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</si>
  <si>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</si>
  <si>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</si>
  <si>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</si>
  <si>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</si>
  <si>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</si>
  <si>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</si>
  <si>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</si>
  <si>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</si>
  <si>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</si>
  <si>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</si>
  <si>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</si>
  <si>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</si>
  <si>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</si>
  <si>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</si>
  <si>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</si>
  <si>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</si>
  <si>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</si>
  <si>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</si>
  <si>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</si>
  <si>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</si>
  <si>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</si>
  <si>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</si>
  <si>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</si>
  <si>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</si>
  <si>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</si>
  <si>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</si>
  <si>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</si>
  <si>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</si>
  <si>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</si>
  <si>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</si>
  <si>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</si>
  <si>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</si>
  <si>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</si>
  <si>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</si>
  <si>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</si>
  <si>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</si>
  <si>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</si>
  <si>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</si>
  <si>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</si>
  <si>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</si>
  <si>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</si>
  <si>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</si>
  <si>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</si>
  <si>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</si>
  <si>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</si>
  <si>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</si>
  <si>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</si>
  <si>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</si>
  <si>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</si>
  <si>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</si>
  <si>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</si>
  <si>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</si>
  <si>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</si>
  <si>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</si>
  <si>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</si>
  <si>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</si>
  <si>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</si>
  <si>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</si>
  <si>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</si>
  <si>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</si>
  <si>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</si>
  <si>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</si>
  <si>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</si>
  <si>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</si>
  <si>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</si>
  <si>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</si>
  <si>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</si>
  <si>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</si>
  <si>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</si>
  <si>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</si>
  <si>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</si>
  <si>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</si>
  <si>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</si>
  <si>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</si>
  <si>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</si>
  <si>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</si>
  <si>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</si>
  <si>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</si>
  <si>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</si>
  <si>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</si>
  <si>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</si>
  <si>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</si>
  <si>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</si>
  <si>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</si>
  <si>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</si>
  <si>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</si>
  <si>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</si>
  <si>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</si>
  <si>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</si>
  <si>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</si>
  <si>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</si>
  <si>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</si>
  <si>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</si>
  <si>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</si>
  <si>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</si>
  <si>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</si>
  <si>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</si>
  <si>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</si>
  <si>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</si>
  <si>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</si>
  <si>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</si>
  <si>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</si>
  <si>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</si>
  <si>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</si>
  <si>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</si>
  <si>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</si>
  <si>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</si>
  <si>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</si>
  <si>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</si>
  <si>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</si>
  <si>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</si>
  <si>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</si>
  <si>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</si>
  <si>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</si>
  <si>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</si>
  <si>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</si>
  <si>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</si>
  <si>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</si>
  <si>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</si>
  <si>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</si>
  <si>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</si>
  <si>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</si>
  <si>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</si>
  <si>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</si>
  <si>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</si>
  <si>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</si>
  <si>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</si>
  <si>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</si>
  <si>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</si>
  <si>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</si>
  <si>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</si>
  <si>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</si>
  <si>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</si>
  <si>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</si>
  <si>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</si>
  <si>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</si>
  <si>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</si>
  <si>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</si>
  <si>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</si>
  <si>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</si>
  <si>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</si>
  <si>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</si>
  <si>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</si>
  <si>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</si>
  <si>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</si>
  <si>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</si>
  <si>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</si>
  <si>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</si>
  <si>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</si>
  <si>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</si>
  <si>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</si>
  <si>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</si>
  <si>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</si>
  <si>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</si>
  <si>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</si>
  <si>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</si>
  <si>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</si>
  <si>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</si>
  <si>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</si>
  <si>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</si>
  <si>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</si>
  <si>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</si>
  <si>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</si>
  <si>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</si>
  <si>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</si>
  <si>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</si>
  <si>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</si>
  <si>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</si>
  <si>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</si>
  <si>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</si>
  <si>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</si>
  <si>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</si>
  <si>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</si>
  <si>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</si>
  <si>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</si>
  <si>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</si>
  <si>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</si>
  <si>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</si>
  <si>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</si>
  <si>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</si>
  <si>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</si>
  <si>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</si>
  <si>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</si>
  <si>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</si>
  <si>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</si>
  <si>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</si>
  <si>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</si>
  <si>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</si>
  <si>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</si>
  <si>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</si>
  <si>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</si>
  <si>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</si>
  <si>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</si>
  <si>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</si>
  <si>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</si>
  <si>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</si>
  <si>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</si>
  <si>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</si>
  <si>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</si>
  <si>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</si>
  <si>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</si>
  <si>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</si>
  <si>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</si>
  <si>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</si>
  <si>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</si>
  <si>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</si>
  <si>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</si>
  <si>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</si>
  <si>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</si>
  <si>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</si>
  <si>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</si>
  <si>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</si>
  <si>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</si>
  <si>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</si>
  <si>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</si>
  <si>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</si>
  <si>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</si>
  <si>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</si>
  <si>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</si>
  <si>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</si>
  <si>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</si>
  <si>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</si>
  <si>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</si>
  <si>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</si>
  <si>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</si>
  <si>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</si>
  <si>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</si>
  <si>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</si>
  <si>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</si>
  <si>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</si>
  <si>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</si>
  <si>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</si>
  <si>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</si>
  <si>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</si>
  <si>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</si>
  <si>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</si>
  <si>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</si>
  <si>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</si>
  <si>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</si>
  <si>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</si>
  <si>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</si>
  <si>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</si>
  <si>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</si>
  <si>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</si>
  <si>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</si>
  <si>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</si>
  <si>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</si>
  <si>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</si>
  <si>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</si>
  <si>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</si>
  <si>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</si>
  <si>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</si>
  <si>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</si>
  <si>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</si>
  <si>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</si>
  <si>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</si>
  <si>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</si>
  <si>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</si>
  <si>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</si>
  <si>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</si>
  <si>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</si>
  <si>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</si>
  <si>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</si>
  <si>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</si>
  <si>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</si>
  <si>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</si>
  <si>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</si>
  <si>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</si>
  <si>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</si>
  <si>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</si>
  <si>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</si>
  <si>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</si>
  <si>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</si>
  <si>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</si>
  <si>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</si>
  <si>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</si>
  <si>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</si>
  <si>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</si>
  <si>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</si>
  <si>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</si>
  <si>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</si>
  <si>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</si>
  <si>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</si>
  <si>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</si>
  <si>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</si>
  <si>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</si>
  <si>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</si>
  <si>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</si>
  <si>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</si>
  <si>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</si>
  <si>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</si>
  <si>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</si>
  <si>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</si>
  <si>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</si>
  <si>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</si>
  <si>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</si>
  <si>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</si>
  <si>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</si>
  <si>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</si>
  <si>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</si>
  <si>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</si>
  <si>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</si>
  <si>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</si>
  <si>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</si>
  <si>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</si>
  <si>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</si>
  <si>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</si>
  <si>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</si>
  <si>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</si>
  <si>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</si>
  <si>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</si>
  <si>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</si>
  <si>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</si>
  <si>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</si>
  <si>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</si>
  <si>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</si>
  <si>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</si>
  <si>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</si>
  <si>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</si>
  <si>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</si>
  <si>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</si>
  <si>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</si>
  <si>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</si>
  <si>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</si>
  <si>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</si>
  <si>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</si>
  <si>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</si>
  <si>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</si>
  <si>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</si>
  <si>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</si>
  <si>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</si>
  <si>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</si>
  <si>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</si>
  <si>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</si>
  <si>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</si>
  <si>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</si>
  <si>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</si>
  <si>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</si>
  <si>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</si>
  <si>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</si>
  <si>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</si>
  <si>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</si>
  <si>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</si>
  <si>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</si>
  <si>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</si>
  <si>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</si>
  <si>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</si>
  <si>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</si>
  <si>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</si>
  <si>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</si>
  <si>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</si>
  <si>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</si>
  <si>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</si>
  <si>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</si>
  <si>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</si>
  <si>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</si>
  <si>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</si>
  <si>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</si>
  <si>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</si>
  <si>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</si>
  <si>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</si>
  <si>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</si>
  <si>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</si>
  <si>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</si>
  <si>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</si>
  <si>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</si>
  <si>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</si>
  <si>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</si>
  <si>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</si>
  <si>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</si>
  <si>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</si>
  <si>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</si>
  <si>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</si>
  <si>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</si>
  <si>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</si>
  <si>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</si>
  <si>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</si>
  <si>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</si>
  <si>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</si>
  <si>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</si>
  <si>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</si>
  <si>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</si>
  <si>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</si>
  <si>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</si>
  <si>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</si>
  <si>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</si>
  <si>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</si>
  <si>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</si>
  <si>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</si>
  <si>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</si>
  <si>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</si>
  <si>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</si>
  <si>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</si>
  <si>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</si>
  <si>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</si>
  <si>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</si>
  <si>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</si>
  <si>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</si>
  <si>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</si>
  <si>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</si>
  <si>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</si>
  <si>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</si>
  <si>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</si>
  <si>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</si>
  <si>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</si>
  <si>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</si>
  <si>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</si>
  <si>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</si>
  <si>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</si>
  <si>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</si>
  <si>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</si>
  <si>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</si>
  <si>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</si>
  <si>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</si>
  <si>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</si>
  <si>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</si>
  <si>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</si>
  <si>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</si>
  <si>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</si>
  <si>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</si>
  <si>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</si>
  <si>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</si>
  <si>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</si>
  <si>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</si>
  <si>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</si>
  <si>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</si>
  <si>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</si>
  <si>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</si>
  <si>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</si>
  <si>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</si>
  <si>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</si>
  <si>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</si>
  <si>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</si>
  <si>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</si>
  <si>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</si>
  <si>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</si>
  <si>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</si>
  <si>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</si>
  <si>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</si>
  <si>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</si>
  <si>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</si>
  <si>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</si>
  <si>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</si>
  <si>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</si>
  <si>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</si>
  <si>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</si>
  <si>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</si>
  <si>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</si>
  <si>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</si>
  <si>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</si>
  <si>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</si>
  <si>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</si>
  <si>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</si>
  <si>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</si>
  <si>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</si>
  <si>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</si>
  <si>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</si>
  <si>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</si>
  <si>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</si>
  <si>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</si>
  <si>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</si>
  <si>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</si>
  <si>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</si>
  <si>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</si>
  <si>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</si>
  <si>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</si>
  <si>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</si>
  <si>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</si>
  <si>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</si>
  <si>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</si>
  <si>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</si>
  <si>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</si>
  <si>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</si>
  <si>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</si>
  <si>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</si>
  <si>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</si>
  <si>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</si>
  <si>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</si>
  <si>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</si>
  <si>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</si>
  <si>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</si>
  <si>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</si>
  <si>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</si>
  <si>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</si>
  <si>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</si>
  <si>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</si>
  <si>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</si>
  <si>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</si>
  <si>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</si>
  <si>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</si>
  <si>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</si>
  <si>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</si>
  <si>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</si>
  <si>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</si>
  <si>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</si>
  <si>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</si>
  <si>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</si>
  <si>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</si>
  <si>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</si>
  <si>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</si>
  <si>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</si>
  <si>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</si>
  <si>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</si>
  <si>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</si>
  <si>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</si>
  <si>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</si>
  <si>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</si>
  <si>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</si>
  <si>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</si>
  <si>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</si>
  <si>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</si>
  <si>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</si>
  <si>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</si>
  <si>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</si>
  <si>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</si>
  <si>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</si>
  <si>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</si>
  <si>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</si>
  <si>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</si>
  <si>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</si>
  <si>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</si>
  <si>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</si>
  <si>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</si>
  <si>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</si>
  <si>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</si>
  <si>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</si>
  <si>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</si>
  <si>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</si>
  <si>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</si>
  <si>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</si>
  <si>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</si>
  <si>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</si>
  <si>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</si>
  <si>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</si>
  <si>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</si>
  <si>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</si>
  <si>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</si>
  <si>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</si>
  <si>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</si>
  <si>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</si>
  <si>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</si>
  <si>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</si>
  <si>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</si>
  <si>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</si>
  <si>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</si>
  <si>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</si>
  <si>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</si>
  <si>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</si>
  <si>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</si>
  <si>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</si>
  <si>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</si>
  <si>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</si>
  <si>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</si>
  <si>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</si>
  <si>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</si>
  <si>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</si>
  <si>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</si>
  <si>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</si>
  <si>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</si>
  <si>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</si>
  <si>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</si>
  <si>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</si>
  <si>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</si>
  <si>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</si>
  <si>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</si>
  <si>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</si>
  <si>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</si>
  <si>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</si>
  <si>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</si>
  <si>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</si>
  <si>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</si>
  <si>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</si>
  <si>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</si>
  <si>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</si>
  <si>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</si>
  <si>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</si>
  <si>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</si>
  <si>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</si>
  <si>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</si>
  <si>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</si>
  <si>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</si>
  <si>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</si>
  <si>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</si>
  <si>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</si>
  <si>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</si>
  <si>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</si>
  <si>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</si>
  <si>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</si>
  <si>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</si>
  <si>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</si>
  <si>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</si>
  <si>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</si>
  <si>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</si>
  <si>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</si>
  <si>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</si>
  <si>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</si>
  <si>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</si>
  <si>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</si>
  <si>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</si>
  <si>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</si>
  <si>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</si>
  <si>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</si>
  <si>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</si>
  <si>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</si>
  <si>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</si>
  <si>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</si>
  <si>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</si>
  <si>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</si>
  <si>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</si>
  <si>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</si>
  <si>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</si>
  <si>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</si>
  <si>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</si>
  <si>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</si>
  <si>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</si>
  <si>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</si>
  <si>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</si>
  <si>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</si>
  <si>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</si>
  <si>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</si>
  <si>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</si>
  <si>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</si>
  <si>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</si>
  <si>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</si>
  <si>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</si>
  <si>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</si>
  <si>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</si>
  <si>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</si>
  <si>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</si>
  <si>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</si>
  <si>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</si>
  <si>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</si>
  <si>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</si>
  <si>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</si>
  <si>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</si>
  <si>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</si>
  <si>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</si>
  <si>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</si>
  <si>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</si>
  <si>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</si>
  <si>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</si>
  <si>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</si>
  <si>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</si>
  <si>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</si>
  <si>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</si>
  <si>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</si>
  <si>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</si>
  <si>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</si>
  <si>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</si>
  <si>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</si>
  <si>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</si>
  <si>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</si>
  <si>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</si>
  <si>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</si>
  <si>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</si>
  <si>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</si>
  <si>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</si>
  <si>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</si>
  <si>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</si>
  <si>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</si>
  <si>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</si>
  <si>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</si>
  <si>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</si>
  <si>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</si>
  <si>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</si>
  <si>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</si>
  <si>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</si>
  <si>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</si>
  <si>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</si>
  <si>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</si>
  <si>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</si>
  <si>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</si>
  <si>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</si>
  <si>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</si>
  <si>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</si>
  <si>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</si>
  <si>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</si>
  <si>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</si>
  <si>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</si>
  <si>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</si>
  <si>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</si>
  <si>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</si>
  <si>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</si>
  <si>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</si>
  <si>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</si>
  <si>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</si>
  <si>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</si>
  <si>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</si>
  <si>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</si>
  <si>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</si>
  <si>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</si>
  <si>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</si>
  <si>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</si>
  <si>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</si>
  <si>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</si>
  <si>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</si>
  <si>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</si>
  <si>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</si>
  <si>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</si>
  <si>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</si>
  <si>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</si>
  <si>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</si>
  <si>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</si>
  <si>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</si>
  <si>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</si>
  <si>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</si>
  <si>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</si>
  <si>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</si>
  <si>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</si>
  <si>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</si>
  <si>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</si>
  <si>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</si>
  <si>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</si>
  <si>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</si>
  <si>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</si>
  <si>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</si>
  <si>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</si>
  <si>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</si>
  <si>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</si>
  <si>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</si>
  <si>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</si>
  <si>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</si>
  <si>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</si>
  <si>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</si>
  <si>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</si>
  <si>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</si>
  <si>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</si>
  <si>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</si>
  <si>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</si>
  <si>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</si>
  <si>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</si>
  <si>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</si>
  <si>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</si>
  <si>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</si>
  <si>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</si>
  <si>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</si>
  <si>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</si>
  <si>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</si>
  <si>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</si>
  <si>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</si>
  <si>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</si>
  <si>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</si>
  <si>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</si>
  <si>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</si>
  <si>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</si>
  <si>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</si>
  <si>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</si>
  <si>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</si>
  <si>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</si>
  <si>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</si>
  <si>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</si>
  <si>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</si>
  <si>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</si>
  <si>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</si>
  <si>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</si>
  <si>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</si>
  <si>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</si>
  <si>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</si>
  <si>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</si>
  <si>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</si>
  <si>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</si>
  <si>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</si>
  <si>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</si>
  <si>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</si>
  <si>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</si>
  <si>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</si>
  <si>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</si>
  <si>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</si>
  <si>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</si>
  <si>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</si>
  <si>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</si>
  <si>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</si>
  <si>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</si>
  <si>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</si>
  <si>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</si>
  <si>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</si>
  <si>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</si>
  <si>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</si>
  <si>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</si>
  <si>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</si>
  <si>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</si>
  <si>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</si>
  <si>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</si>
  <si>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</si>
  <si>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</si>
  <si>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</si>
  <si>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</si>
  <si>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</si>
  <si>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</si>
  <si>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</si>
  <si>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</si>
  <si>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</si>
  <si>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</si>
  <si>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</si>
  <si>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</si>
  <si>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</si>
  <si>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</si>
  <si>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</si>
  <si>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</si>
  <si>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</si>
  <si>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</si>
  <si>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</si>
  <si>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</si>
  <si>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</si>
  <si>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</si>
  <si>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</si>
  <si>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</si>
  <si>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</si>
  <si>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</si>
  <si>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</si>
  <si>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</si>
  <si>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</si>
  <si>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</si>
  <si>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</si>
  <si>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</si>
  <si>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</si>
  <si>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</si>
  <si>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</si>
  <si>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</si>
  <si>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</si>
  <si>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</si>
  <si>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</si>
  <si>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</si>
  <si>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</si>
  <si>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</si>
  <si>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</si>
  <si>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</si>
  <si>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</si>
  <si>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</si>
  <si>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</si>
  <si>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</si>
  <si>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</si>
  <si>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</si>
  <si>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</si>
  <si>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</si>
  <si>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</si>
  <si>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</si>
  <si>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</si>
  <si>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</si>
  <si>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</si>
  <si>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</si>
  <si>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</si>
  <si>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</si>
  <si>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</si>
  <si>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</si>
  <si>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</si>
  <si>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</si>
  <si>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</si>
  <si>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</si>
  <si>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</si>
  <si>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</si>
  <si>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</si>
  <si>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</si>
  <si>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</si>
  <si>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</si>
  <si>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</si>
  <si>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</si>
  <si>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</si>
  <si>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</si>
  <si>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</si>
  <si>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</si>
  <si>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</si>
  <si>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</si>
  <si>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</si>
  <si>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</si>
  <si>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</si>
  <si>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</si>
  <si>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</si>
  <si>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</si>
  <si>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</si>
  <si>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</si>
  <si>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</si>
  <si>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</si>
  <si>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</si>
  <si>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</si>
  <si>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</si>
  <si>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</si>
  <si>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</si>
  <si>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</si>
  <si>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</si>
  <si>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</si>
  <si>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</si>
  <si>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</si>
  <si>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</si>
  <si>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</si>
  <si>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</si>
  <si>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</si>
  <si>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</si>
  <si>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</si>
  <si>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</si>
  <si>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</si>
  <si>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</si>
  <si>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</si>
  <si>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</si>
  <si>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</si>
  <si>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</si>
  <si>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</si>
  <si>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</si>
  <si>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</si>
  <si>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</si>
  <si>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</si>
  <si>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</si>
  <si>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</si>
  <si>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</si>
  <si>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</si>
  <si>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</si>
  <si>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</si>
  <si>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</si>
  <si>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</si>
  <si>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</si>
  <si>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</si>
  <si>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</si>
  <si>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</si>
  <si>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</si>
  <si>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</si>
  <si>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</si>
  <si>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</si>
  <si>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</si>
  <si>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</si>
  <si>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</si>
  <si>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</si>
  <si>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</si>
  <si>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</si>
  <si>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</si>
  <si>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</si>
  <si>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</si>
  <si>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</si>
  <si>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</si>
  <si>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</si>
  <si>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</si>
  <si>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</si>
  <si>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</si>
  <si>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</si>
  <si>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</si>
  <si>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</si>
  <si>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</si>
  <si>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</si>
  <si>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</si>
  <si>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</si>
  <si>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</si>
  <si>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</si>
  <si>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</si>
  <si>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</si>
  <si>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</si>
  <si>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</si>
  <si>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</si>
  <si>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</si>
  <si>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</si>
  <si>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</si>
  <si>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</si>
  <si>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</si>
  <si>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</si>
  <si>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</si>
  <si>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</si>
  <si>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</si>
  <si>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</si>
  <si>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</si>
  <si>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</si>
  <si>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</si>
  <si>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</si>
  <si>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</si>
  <si>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</si>
  <si>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</si>
  <si>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</si>
  <si>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</si>
  <si>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</si>
  <si>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</si>
  <si>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</si>
  <si>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</si>
  <si>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</si>
  <si>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</si>
  <si>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</si>
  <si>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</si>
  <si>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</si>
  <si>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</si>
  <si>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</si>
  <si>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</si>
  <si>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</si>
  <si>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</si>
  <si>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</si>
  <si>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</si>
  <si>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</si>
  <si>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</si>
  <si>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</si>
  <si>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</si>
  <si>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</si>
  <si>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</si>
  <si>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</si>
  <si>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</si>
  <si>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</si>
  <si>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</si>
  <si>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</si>
  <si>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</si>
  <si>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</si>
  <si>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</si>
  <si>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</si>
  <si>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</si>
  <si>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</si>
  <si>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</si>
  <si>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</si>
  <si>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</si>
  <si>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</si>
  <si>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</si>
  <si>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</si>
  <si>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</si>
  <si>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</si>
  <si>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</si>
  <si>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</si>
  <si>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</si>
  <si>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</si>
  <si>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</si>
  <si>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</si>
  <si>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</si>
  <si>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</si>
  <si>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</si>
  <si>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</si>
  <si>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</si>
  <si>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</si>
  <si>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</si>
  <si>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</si>
  <si>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</si>
  <si>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</si>
  <si>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</si>
  <si>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</si>
  <si>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</si>
  <si>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</si>
  <si>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</si>
  <si>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</si>
  <si>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</si>
  <si>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</si>
  <si>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</si>
  <si>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</si>
  <si>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</si>
  <si>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</si>
  <si>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</si>
  <si>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</si>
  <si>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</si>
  <si>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</si>
  <si>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</si>
  <si>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</si>
  <si>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</si>
  <si>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</si>
  <si>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</si>
  <si>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</si>
  <si>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</si>
  <si>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</si>
  <si>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</si>
  <si>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</si>
  <si>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</si>
  <si>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</si>
  <si>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</si>
  <si>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</si>
  <si>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</si>
  <si>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</si>
  <si>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</si>
  <si>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</si>
  <si>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</si>
  <si>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</si>
  <si>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</si>
  <si>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</si>
  <si>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</si>
  <si>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</si>
  <si>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</si>
  <si>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</si>
  <si>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</si>
  <si>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</si>
  <si>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</si>
  <si>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</si>
  <si>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</si>
  <si>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</si>
  <si>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</si>
  <si>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</si>
  <si>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</si>
  <si>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</si>
  <si>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</si>
  <si>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</si>
  <si>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</si>
  <si>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</si>
  <si>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</si>
  <si>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</si>
  <si>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</si>
  <si>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</si>
  <si>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</si>
  <si>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</si>
  <si>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</si>
  <si>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</si>
  <si>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</si>
  <si>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</si>
  <si>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</si>
  <si>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</si>
  <si>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</si>
  <si>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</si>
  <si>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</si>
  <si>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</si>
  <si>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</si>
  <si>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</si>
  <si>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</si>
  <si>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</si>
  <si>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</si>
  <si>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</si>
  <si>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</si>
  <si>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</si>
  <si>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</si>
  <si>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</si>
  <si>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</si>
  <si>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</si>
  <si>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</si>
  <si>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</si>
  <si>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</si>
  <si>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</si>
  <si>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</si>
  <si>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</si>
  <si>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</si>
  <si>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</si>
  <si>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</si>
  <si>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</si>
  <si>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</si>
  <si>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</si>
  <si>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</si>
  <si>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</si>
  <si>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</si>
  <si>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</si>
  <si>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</si>
  <si>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</si>
  <si>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</si>
  <si>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</si>
  <si>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</si>
  <si>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</si>
  <si>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</si>
  <si>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</si>
  <si>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</si>
  <si>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</si>
  <si>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</si>
  <si>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</si>
  <si>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</si>
  <si>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</si>
  <si>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</si>
  <si>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</si>
  <si>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</si>
  <si>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</si>
  <si>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</si>
  <si>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</si>
  <si>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</si>
  <si>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</si>
  <si>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</si>
  <si>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</si>
  <si>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</si>
  <si>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</si>
  <si>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</si>
  <si>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</si>
  <si>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</si>
  <si>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</si>
  <si>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</si>
  <si>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</si>
  <si>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</si>
  <si>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</si>
  <si>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</si>
  <si>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</si>
  <si>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</si>
  <si>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</si>
  <si>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</si>
  <si>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</si>
  <si>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</si>
  <si>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</si>
  <si>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</si>
  <si>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</si>
  <si>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</si>
  <si>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</si>
  <si>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</si>
  <si>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</si>
  <si>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</si>
  <si>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</si>
  <si>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</si>
  <si>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</si>
  <si>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</si>
  <si>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</si>
  <si>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</si>
  <si>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</si>
  <si>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</si>
  <si>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</si>
  <si>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</si>
  <si>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</si>
  <si>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</si>
  <si>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</si>
  <si>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</si>
  <si>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</si>
  <si>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</si>
  <si>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</si>
  <si>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</si>
  <si>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</si>
  <si>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</si>
  <si>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</si>
  <si>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</si>
  <si>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</si>
  <si>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</si>
  <si>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</si>
  <si>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</si>
  <si>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</si>
  <si>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</si>
  <si>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</si>
  <si>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</si>
  <si>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</si>
  <si>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</si>
  <si>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</si>
  <si>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</si>
  <si>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</si>
  <si>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</si>
  <si>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</si>
  <si>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</si>
  <si>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</si>
  <si>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</si>
  <si>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</si>
  <si>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</si>
  <si>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</si>
  <si>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</si>
  <si>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</si>
  <si>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</si>
  <si>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</si>
  <si>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</si>
  <si>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</si>
  <si>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</si>
  <si>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</si>
  <si>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</si>
  <si>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</si>
  <si>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</si>
  <si>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</si>
  <si>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</si>
  <si>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</si>
  <si>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</si>
  <si>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</si>
  <si>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</si>
  <si>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</si>
  <si>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</si>
  <si>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</si>
  <si>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</si>
  <si>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</si>
  <si>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</si>
  <si>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</si>
  <si>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</si>
  <si>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</si>
  <si>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</si>
  <si>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</si>
  <si>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</si>
  <si>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</si>
  <si>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</si>
  <si>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</si>
  <si>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</si>
  <si>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</si>
  <si>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</si>
  <si>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</si>
  <si>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</si>
  <si>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</si>
  <si>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</si>
  <si>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</si>
  <si>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</si>
  <si>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</si>
  <si>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</si>
  <si>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</si>
  <si>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</si>
  <si>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</si>
  <si>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</si>
  <si>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</si>
  <si>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</si>
  <si>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</si>
  <si>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</si>
  <si>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</si>
  <si>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</si>
  <si>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</si>
  <si>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</si>
  <si>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</si>
  <si>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</si>
  <si>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</si>
  <si>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</si>
  <si>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</si>
  <si>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</si>
  <si>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</si>
  <si>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</si>
  <si>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</si>
  <si>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</si>
  <si>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</si>
  <si>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</si>
  <si>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</si>
  <si>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</si>
  <si>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</si>
  <si>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</si>
  <si>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</si>
  <si>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</si>
  <si>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</si>
  <si>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</si>
  <si>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</si>
  <si>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</si>
  <si>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</si>
  <si>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</si>
  <si>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</si>
  <si>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</si>
  <si>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</si>
  <si>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</si>
  <si>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</si>
  <si>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</si>
  <si>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</si>
  <si>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</si>
  <si>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</si>
  <si>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</si>
  <si>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</si>
  <si>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</si>
  <si>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</si>
  <si>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</si>
  <si>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</si>
  <si>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</si>
  <si>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</si>
  <si>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</si>
  <si>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</si>
  <si>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</si>
  <si>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</si>
  <si>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</si>
  <si>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</si>
  <si>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</si>
  <si>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</si>
  <si>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</si>
  <si>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</si>
  <si>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</si>
  <si>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</si>
  <si>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</si>
  <si>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</si>
  <si>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</si>
  <si>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</si>
  <si>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</si>
  <si>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</si>
  <si>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</si>
  <si>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</si>
  <si>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</si>
  <si>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</si>
  <si>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</si>
  <si>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</si>
  <si>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</si>
  <si>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</si>
  <si>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</si>
  <si>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</si>
  <si>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</si>
  <si>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</si>
  <si>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</si>
  <si>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</si>
  <si>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</si>
  <si>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</si>
  <si>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</si>
  <si>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</si>
  <si>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</si>
  <si>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</si>
  <si>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</si>
  <si>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</si>
  <si>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</si>
  <si>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</si>
  <si>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</si>
  <si>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</si>
  <si>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</si>
  <si>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</si>
  <si>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</si>
  <si>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</si>
  <si>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</si>
  <si>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</si>
  <si>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</si>
  <si>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</si>
  <si>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</si>
  <si>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</si>
  <si>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</si>
  <si>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</si>
  <si>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</si>
  <si>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</si>
  <si>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</si>
  <si>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</si>
  <si>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</si>
  <si>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</si>
  <si>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</si>
  <si>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</si>
  <si>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</si>
  <si>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</si>
  <si>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</si>
  <si>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</si>
  <si>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</si>
  <si>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</si>
  <si>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</si>
  <si>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</si>
  <si>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</si>
  <si>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</si>
  <si>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</si>
  <si>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</si>
  <si>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</si>
  <si>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</si>
  <si>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</si>
  <si>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</si>
  <si>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</si>
  <si>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</si>
  <si>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</si>
  <si>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</si>
  <si>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</si>
  <si>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</si>
  <si>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</si>
  <si>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</si>
  <si>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</si>
  <si>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</si>
  <si>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</si>
  <si>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</si>
  <si>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</si>
  <si>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</si>
  <si>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</si>
  <si>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</si>
  <si>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</si>
  <si>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</si>
  <si>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</si>
  <si>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</si>
  <si>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</si>
  <si>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</si>
  <si>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</si>
  <si>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</si>
  <si>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</si>
  <si>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</si>
  <si>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</si>
  <si>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</si>
  <si>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</si>
  <si>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</si>
  <si>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</si>
  <si>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</si>
  <si>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</si>
  <si>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</si>
  <si>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</si>
  <si>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</si>
  <si>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</si>
  <si>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</si>
  <si>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</si>
  <si>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</si>
  <si>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</si>
  <si>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</si>
  <si>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</si>
  <si>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</si>
  <si>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</si>
  <si>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</si>
  <si>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</si>
  <si>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</si>
  <si>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</si>
  <si>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</si>
  <si>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</si>
  <si>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</si>
  <si>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</si>
  <si>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</si>
  <si>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</si>
  <si>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</si>
  <si>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</si>
  <si>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</si>
  <si>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</si>
  <si>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</si>
  <si>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</si>
  <si>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</si>
  <si>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</si>
  <si>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</si>
  <si>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</si>
  <si>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</si>
  <si>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</si>
  <si>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</si>
  <si>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</si>
  <si>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</si>
  <si>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</si>
  <si>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</si>
  <si>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</si>
  <si>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</si>
  <si>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</si>
  <si>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</si>
  <si>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</si>
  <si>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</si>
  <si>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</si>
  <si>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</si>
  <si>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</si>
  <si>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</si>
  <si>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</si>
  <si>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</si>
  <si>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</si>
  <si>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</si>
  <si>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</si>
  <si>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</si>
  <si>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</si>
  <si>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</si>
  <si>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</si>
  <si>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</si>
  <si>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</si>
  <si>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</si>
  <si>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</si>
  <si>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</si>
  <si>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</si>
  <si>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</si>
  <si>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</si>
  <si>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</si>
  <si>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</si>
  <si>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</si>
  <si>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</si>
  <si>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</si>
  <si>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</si>
  <si>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</si>
  <si>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</si>
  <si>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</si>
  <si>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</si>
  <si>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</si>
  <si>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</si>
  <si>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</si>
  <si>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</si>
  <si>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</si>
  <si>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</si>
  <si>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</si>
  <si>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</si>
  <si>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</si>
  <si>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</si>
  <si>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</si>
  <si>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</si>
  <si>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</si>
  <si>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</si>
  <si>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</si>
  <si>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</si>
  <si>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</si>
  <si>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</si>
  <si>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</si>
  <si>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</si>
  <si>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</si>
  <si>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</si>
  <si>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</si>
  <si>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</si>
  <si>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</si>
  <si>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</si>
  <si>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</si>
  <si>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</si>
  <si>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</si>
  <si>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</si>
  <si>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</si>
  <si>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</si>
  <si>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</si>
  <si>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</si>
  <si>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</si>
  <si>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</si>
  <si>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</si>
  <si>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</si>
  <si>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</si>
  <si>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</si>
  <si>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</si>
  <si>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</si>
  <si>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</si>
  <si>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</si>
  <si>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</si>
  <si>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</si>
  <si>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</si>
  <si>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</si>
  <si>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</si>
  <si>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</si>
  <si>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</si>
  <si>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</si>
  <si>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</si>
  <si>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</si>
  <si>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</si>
  <si>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</si>
  <si>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</si>
  <si>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</si>
  <si>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</si>
  <si>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</si>
  <si>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</si>
  <si>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</si>
  <si>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</si>
  <si>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</si>
  <si>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</si>
  <si>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</si>
  <si>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</si>
  <si>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</si>
  <si>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</si>
  <si>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</si>
  <si>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</si>
  <si>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</si>
  <si>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</si>
  <si>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</si>
  <si>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</si>
  <si>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</si>
  <si>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</si>
  <si>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</si>
  <si>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</si>
  <si>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</si>
  <si>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</si>
  <si>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</si>
  <si>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</si>
  <si>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</si>
  <si>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</si>
  <si>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</si>
  <si>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</si>
  <si>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</si>
  <si>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</si>
  <si>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</si>
  <si>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</si>
  <si>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</si>
  <si>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</si>
  <si>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</si>
  <si>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</si>
  <si>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</si>
  <si>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</si>
  <si>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</si>
  <si>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</si>
  <si>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</si>
  <si>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</si>
  <si>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</si>
  <si>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</si>
  <si>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</si>
  <si>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</si>
  <si>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</si>
  <si>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</si>
  <si>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</si>
  <si>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</si>
  <si>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</si>
  <si>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</si>
  <si>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</si>
  <si>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</si>
  <si>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</si>
  <si>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</si>
  <si>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</si>
  <si>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</si>
  <si>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</si>
  <si>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</si>
  <si>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</si>
  <si>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</si>
  <si>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</si>
  <si>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</si>
  <si>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</si>
  <si>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</si>
  <si>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</si>
  <si>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</si>
  <si>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</si>
  <si>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</si>
  <si>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</si>
  <si>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</si>
  <si>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</si>
  <si>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</si>
  <si>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</si>
  <si>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</si>
  <si>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</si>
  <si>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</si>
  <si>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</si>
  <si>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</si>
  <si>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</si>
  <si>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</si>
  <si>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</si>
  <si>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</si>
  <si>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</si>
  <si>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</si>
  <si>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</si>
  <si>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</si>
  <si>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</si>
  <si>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</si>
  <si>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</si>
  <si>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</si>
  <si>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</si>
  <si>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</si>
  <si>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</si>
  <si>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</si>
  <si>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</si>
  <si>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</si>
  <si>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</si>
  <si>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</si>
  <si>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</si>
  <si>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</si>
  <si>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</si>
  <si>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</si>
  <si>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</si>
  <si>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</si>
  <si>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</si>
  <si>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</si>
  <si>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</si>
  <si>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</si>
  <si>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</si>
  <si>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</si>
  <si>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</si>
  <si>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</si>
  <si>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</si>
  <si>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</si>
  <si>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</si>
  <si>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</si>
  <si>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</si>
  <si>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</si>
  <si>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</si>
  <si>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</si>
  <si>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</si>
  <si>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</si>
  <si>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</si>
  <si>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</si>
  <si>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</si>
  <si>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</si>
  <si>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</si>
  <si>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</si>
  <si>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</si>
  <si>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</si>
  <si>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</si>
  <si>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</si>
  <si>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</si>
  <si>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</si>
  <si>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</si>
  <si>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</si>
  <si>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</si>
  <si>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</si>
  <si>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</si>
  <si>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</si>
  <si>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</si>
  <si>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</si>
  <si>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</si>
  <si>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</si>
  <si>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</si>
  <si>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</si>
  <si>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</si>
  <si>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</si>
  <si>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</si>
  <si>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</si>
  <si>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</si>
  <si>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</si>
  <si>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</si>
  <si>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</si>
  <si>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</si>
  <si>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</si>
  <si>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</si>
  <si>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</si>
  <si>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</si>
  <si>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</si>
  <si>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</si>
  <si>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</si>
  <si>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</si>
  <si>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</si>
  <si>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</si>
  <si>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</si>
  <si>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</si>
  <si>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</si>
  <si>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</si>
  <si>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</si>
  <si>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</si>
  <si>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</si>
  <si>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</si>
  <si>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</si>
  <si>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</si>
  <si>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</si>
  <si>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</si>
  <si>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</si>
  <si>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</si>
  <si>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</si>
  <si>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</si>
  <si>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</si>
  <si>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</si>
  <si>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</si>
  <si>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</si>
  <si>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</si>
  <si>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</si>
  <si>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</si>
  <si>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</si>
  <si>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</si>
  <si>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</si>
  <si>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</si>
  <si>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</si>
  <si>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</si>
  <si>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</si>
  <si>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</si>
  <si>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</si>
  <si>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</si>
  <si>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</si>
  <si>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</si>
  <si>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</si>
  <si>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</si>
  <si>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</si>
  <si>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</si>
  <si>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</si>
  <si>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</si>
  <si>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</si>
  <si>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</si>
  <si>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</si>
  <si>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</si>
  <si>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</si>
  <si>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</si>
  <si>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</si>
  <si>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</si>
  <si>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</si>
  <si>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</si>
  <si>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</si>
  <si>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</si>
  <si>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</si>
  <si>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</si>
  <si>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</si>
  <si>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</si>
  <si>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</si>
  <si>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</si>
  <si>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</si>
  <si>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</si>
  <si>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</si>
  <si>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</si>
  <si>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</si>
  <si>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</si>
  <si>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</si>
  <si>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</si>
  <si>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</si>
  <si>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</si>
  <si>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</si>
  <si>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</si>
  <si>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</si>
  <si>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</si>
  <si>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</si>
  <si>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</si>
  <si>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</si>
  <si>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</si>
  <si>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</si>
  <si>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</si>
  <si>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</si>
  <si>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</si>
  <si>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</si>
  <si>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</si>
  <si>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</si>
  <si>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</si>
  <si>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</si>
  <si>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</si>
  <si>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</si>
  <si>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</si>
  <si>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</si>
  <si>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</si>
  <si>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</si>
  <si>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</si>
  <si>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</si>
  <si>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</si>
  <si>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</si>
  <si>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</si>
  <si>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</si>
  <si>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</si>
  <si>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</si>
  <si>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</si>
  <si>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</si>
  <si>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</si>
  <si>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</si>
  <si>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</si>
  <si>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</si>
  <si>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</si>
  <si>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</si>
  <si>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</si>
  <si>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</si>
  <si>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</si>
  <si>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</si>
  <si>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</si>
  <si>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</si>
  <si>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</si>
  <si>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</si>
  <si>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</si>
  <si>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</si>
  <si>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</si>
  <si>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</si>
  <si>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</si>
  <si>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</si>
  <si>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</si>
  <si>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</si>
  <si>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</si>
  <si>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</si>
  <si>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</si>
  <si>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</si>
  <si>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</si>
  <si>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</si>
  <si>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</si>
  <si>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</si>
  <si>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</si>
  <si>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</si>
  <si>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</si>
  <si>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</si>
  <si>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</si>
  <si>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</si>
  <si>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</si>
  <si>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</si>
  <si>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</si>
  <si>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</si>
  <si>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</si>
  <si>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</si>
  <si>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</si>
  <si>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</si>
  <si>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</si>
  <si>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</si>
  <si>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</si>
  <si>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</si>
  <si>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</si>
  <si>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</si>
  <si>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</si>
  <si>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</si>
  <si>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</si>
  <si>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</si>
  <si>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</si>
  <si>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</si>
  <si>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</si>
  <si>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</si>
  <si>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</si>
  <si>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</si>
  <si>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</si>
  <si>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</si>
  <si>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</si>
  <si>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</si>
  <si>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</si>
  <si>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</si>
  <si>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</si>
  <si>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</si>
  <si>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</si>
  <si>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</si>
  <si>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</si>
  <si>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</si>
  <si>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</si>
  <si>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</si>
  <si>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</si>
  <si>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</si>
  <si>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</si>
  <si>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</si>
  <si>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</si>
  <si>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</si>
  <si>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</si>
  <si>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</si>
  <si>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</si>
  <si>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</si>
  <si>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</si>
  <si>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</si>
  <si>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</si>
  <si>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</si>
  <si>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</si>
  <si>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</si>
  <si>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</si>
  <si>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</si>
  <si>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</si>
  <si>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</si>
  <si>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</si>
  <si>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</si>
  <si>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</si>
  <si>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</si>
  <si>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</si>
  <si>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</si>
  <si>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</si>
  <si>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</si>
  <si>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</si>
  <si>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</si>
  <si>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</si>
  <si>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</si>
  <si>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</si>
  <si>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</si>
  <si>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</si>
  <si>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</si>
  <si>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</si>
  <si>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</si>
  <si>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</si>
  <si>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</si>
  <si>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</si>
  <si>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</si>
  <si>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</si>
  <si>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</si>
  <si>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</si>
  <si>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</si>
  <si>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</si>
  <si>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</si>
  <si>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</si>
  <si>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</si>
  <si>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</si>
  <si>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</si>
  <si>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</si>
  <si>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</si>
  <si>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</si>
  <si>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</si>
  <si>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</si>
  <si>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</si>
  <si>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</si>
  <si>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</si>
  <si>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</si>
  <si>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</si>
  <si>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</si>
  <si>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</si>
  <si>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</si>
  <si>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</si>
  <si>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</si>
  <si>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</si>
  <si>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</si>
  <si>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</si>
  <si>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</si>
  <si>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</si>
  <si>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</si>
  <si>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</si>
  <si>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</si>
  <si>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</si>
  <si>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</si>
  <si>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</si>
  <si>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</si>
  <si>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</si>
  <si>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</si>
  <si>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</si>
  <si>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</si>
  <si>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</si>
  <si>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</si>
  <si>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</si>
  <si>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</si>
  <si>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</si>
  <si>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</si>
  <si>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</si>
  <si>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</si>
  <si>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</si>
  <si>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</si>
  <si>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</si>
  <si>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</si>
  <si>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</si>
  <si>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</si>
  <si>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</si>
  <si>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</si>
  <si>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</si>
  <si>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</si>
  <si>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</si>
  <si>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</si>
  <si>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</si>
  <si>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</si>
  <si>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</si>
  <si>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</si>
  <si>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</si>
  <si>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</si>
  <si>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</si>
  <si>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</si>
  <si>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</si>
  <si>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</si>
  <si>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</si>
  <si>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</si>
  <si>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</si>
  <si>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</si>
  <si>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</si>
  <si>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</si>
  <si>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</si>
  <si>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</si>
  <si>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</si>
  <si>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</si>
  <si>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</si>
  <si>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</si>
  <si>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</si>
  <si>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</si>
  <si>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</si>
  <si>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</si>
  <si>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</si>
  <si>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</si>
  <si>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</si>
  <si>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</si>
  <si>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</si>
  <si>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</si>
  <si>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</si>
  <si>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</si>
  <si>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</si>
  <si>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</si>
  <si>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</si>
  <si>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</si>
  <si>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</si>
  <si>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</si>
  <si>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</si>
  <si>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</si>
  <si>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</si>
  <si>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</si>
  <si>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</si>
  <si>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</si>
  <si>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</si>
  <si>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</si>
  <si>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</si>
  <si>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</si>
  <si>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</si>
  <si>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</si>
  <si>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</si>
  <si>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</si>
  <si>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</si>
  <si>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</si>
  <si>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</si>
  <si>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</si>
  <si>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</si>
  <si>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</si>
  <si>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</si>
  <si>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</si>
  <si>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</si>
  <si>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</si>
  <si>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</si>
  <si>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</si>
  <si>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</si>
  <si>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</si>
  <si>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</si>
  <si>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</si>
  <si>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</si>
  <si>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</si>
  <si>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</si>
  <si>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</si>
  <si>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</si>
  <si>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</si>
  <si>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</si>
  <si>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</si>
  <si>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</si>
  <si>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</si>
  <si>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</si>
  <si>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</si>
  <si>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</si>
  <si>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</si>
  <si>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</si>
  <si>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</si>
  <si>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</si>
  <si>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</si>
  <si>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</si>
  <si>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</si>
  <si>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</si>
  <si>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</si>
  <si>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</si>
  <si>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</si>
  <si>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</si>
  <si>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</si>
  <si>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</si>
  <si>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</si>
  <si>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</si>
  <si>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</si>
  <si>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</si>
  <si>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</si>
  <si>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</si>
  <si>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</si>
  <si>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</si>
  <si>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</si>
  <si>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</si>
  <si>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</si>
  <si>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</si>
  <si>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</si>
  <si>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</si>
  <si>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</si>
  <si>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</si>
  <si>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</si>
  <si>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</si>
  <si>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</si>
  <si>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</si>
  <si>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</si>
  <si>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</si>
  <si>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</si>
  <si>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</si>
  <si>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</si>
  <si>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</si>
  <si>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</si>
  <si>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</si>
  <si>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</si>
  <si>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</si>
  <si>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</si>
  <si>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</si>
  <si>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</si>
  <si>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</si>
  <si>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</si>
  <si>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</si>
  <si>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</si>
  <si>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</si>
  <si>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</si>
  <si>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</si>
  <si>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</si>
  <si>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</si>
  <si>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</si>
  <si>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</si>
  <si>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</si>
  <si>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</si>
  <si>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</si>
  <si>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</si>
  <si>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</si>
  <si>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</si>
  <si>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</si>
  <si>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</si>
  <si>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</si>
  <si>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</si>
  <si>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</si>
  <si>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</si>
  <si>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</si>
  <si>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</si>
  <si>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</si>
  <si>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</si>
  <si>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</si>
  <si>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</si>
  <si>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</si>
  <si>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</si>
  <si>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</si>
  <si>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</si>
  <si>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</si>
  <si>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</si>
  <si>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</si>
  <si>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</si>
  <si>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</si>
  <si>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</si>
  <si>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</si>
  <si>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</si>
  <si>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</si>
  <si>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</si>
  <si>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</si>
  <si>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</si>
  <si>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</si>
  <si>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</si>
  <si>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</si>
  <si>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</si>
  <si>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</si>
  <si>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</si>
  <si>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</si>
  <si>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</si>
  <si>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</si>
  <si>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</si>
  <si>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</si>
  <si>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</si>
  <si>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</si>
  <si>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</si>
  <si>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</si>
  <si>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</si>
  <si>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</si>
  <si>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</si>
  <si>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</si>
  <si>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</si>
  <si>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</si>
  <si>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</si>
  <si>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</si>
  <si>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</si>
  <si>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</si>
  <si>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</si>
  <si>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</si>
  <si>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</si>
  <si>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</si>
  <si>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</si>
  <si>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</si>
  <si>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</si>
  <si>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</si>
  <si>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</si>
  <si>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</si>
  <si>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</si>
  <si>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</si>
  <si>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</si>
  <si>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</si>
  <si>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</si>
  <si>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</si>
  <si>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</si>
  <si>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</si>
  <si>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</si>
  <si>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</si>
  <si>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</si>
  <si>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</si>
  <si>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</si>
  <si>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</si>
  <si>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</si>
  <si>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</si>
  <si>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</si>
  <si>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</si>
  <si>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</si>
  <si>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</si>
  <si>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</si>
  <si>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</si>
  <si>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</si>
  <si>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</si>
  <si>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</si>
  <si>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</si>
  <si>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</si>
  <si>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</si>
  <si>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</si>
  <si>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</si>
  <si>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</si>
  <si>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</si>
  <si>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</si>
  <si>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</si>
  <si>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</si>
  <si>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</si>
  <si>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</si>
  <si>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</si>
  <si>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</si>
  <si>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</si>
  <si>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</si>
  <si>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</si>
  <si>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</si>
  <si>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</si>
  <si>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</si>
  <si>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</si>
  <si>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</si>
  <si>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</si>
  <si>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</si>
  <si>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</si>
  <si>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</si>
  <si>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</si>
  <si>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</si>
  <si>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</si>
  <si>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</si>
  <si>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</si>
  <si>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</si>
  <si>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</si>
  <si>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</si>
  <si>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</si>
  <si>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</si>
  <si>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</si>
  <si>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</si>
  <si>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</si>
  <si>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</si>
  <si>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</si>
  <si>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</si>
  <si>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</si>
  <si>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</si>
  <si>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</si>
  <si>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</si>
  <si>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</si>
  <si>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</si>
  <si>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</si>
  <si>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</si>
  <si>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</si>
  <si>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</si>
  <si>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</si>
  <si>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</si>
  <si>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</si>
  <si>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</si>
  <si>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</si>
  <si>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</si>
  <si>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</si>
  <si>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</si>
  <si>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</si>
  <si>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</si>
  <si>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</si>
  <si>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</si>
  <si>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</si>
  <si>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</si>
  <si>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</si>
  <si>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</si>
  <si>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</si>
  <si>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</si>
  <si>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</si>
  <si>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</si>
  <si>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</si>
  <si>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</si>
  <si>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</si>
  <si>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</si>
  <si>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</si>
  <si>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</si>
  <si>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</si>
  <si>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</si>
  <si>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</si>
  <si>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</si>
  <si>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</si>
  <si>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</si>
  <si>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</si>
  <si>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</si>
  <si>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</si>
  <si>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</si>
  <si>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</si>
  <si>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</si>
  <si>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</si>
  <si>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</si>
  <si>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</si>
  <si>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</si>
  <si>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</si>
  <si>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</si>
  <si>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</si>
  <si>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</si>
  <si>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</si>
  <si>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</si>
  <si>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</si>
  <si>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</si>
  <si>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</si>
  <si>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</si>
  <si>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</si>
  <si>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</si>
  <si>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</si>
  <si>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</si>
  <si>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</si>
  <si>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</si>
  <si>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</si>
  <si>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</si>
  <si>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</si>
  <si>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</si>
  <si>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</si>
  <si>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</si>
  <si>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</si>
  <si>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</si>
  <si>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</si>
  <si>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</si>
  <si>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</si>
  <si>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</si>
  <si>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</si>
  <si>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</si>
  <si>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</si>
  <si>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</si>
  <si>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</si>
  <si>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</si>
  <si>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</si>
  <si>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</si>
  <si>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</si>
  <si>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</si>
  <si>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</si>
  <si>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</si>
  <si>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</si>
  <si>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</si>
  <si>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</si>
  <si>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</si>
  <si>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</si>
  <si>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</si>
  <si>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</si>
  <si>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</si>
  <si>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</si>
  <si>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</si>
  <si>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</si>
  <si>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</si>
  <si>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</si>
  <si>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</si>
  <si>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</si>
  <si>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</si>
  <si>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</si>
  <si>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</si>
  <si>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</si>
  <si>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</si>
  <si>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</si>
  <si>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</si>
  <si>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</si>
  <si>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</si>
  <si>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</si>
  <si>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</si>
  <si>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</si>
  <si>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</si>
  <si>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</si>
  <si>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</si>
  <si>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</si>
  <si>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</si>
  <si>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</si>
  <si>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</si>
  <si>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</si>
  <si>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</si>
  <si>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</si>
  <si>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</si>
  <si>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</si>
  <si>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</si>
  <si>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</si>
  <si>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</si>
  <si>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</si>
  <si>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</si>
  <si>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</si>
  <si>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</si>
  <si>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</si>
  <si>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</si>
  <si>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</si>
  <si>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</si>
  <si>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</si>
  <si>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</si>
  <si>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</si>
  <si>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</si>
  <si>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</si>
  <si>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</si>
  <si>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</si>
  <si>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</si>
  <si>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</si>
  <si>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</si>
  <si>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</si>
  <si>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</si>
  <si>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</si>
  <si>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</si>
  <si>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</si>
  <si>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</si>
  <si>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</si>
  <si>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</si>
  <si>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</si>
  <si>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</si>
  <si>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</si>
  <si>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</si>
  <si>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</si>
  <si>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</si>
  <si>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</si>
  <si>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</si>
  <si>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</si>
  <si>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</si>
  <si>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</si>
  <si>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</si>
  <si>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</si>
  <si>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</si>
  <si>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</si>
  <si>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</si>
  <si>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</si>
  <si>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</si>
  <si>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</si>
  <si>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</si>
  <si>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</si>
  <si>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</si>
  <si>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</si>
  <si>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</si>
  <si>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</si>
  <si>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</si>
  <si>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</si>
  <si>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</si>
  <si>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</si>
  <si>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</si>
  <si>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</si>
  <si>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</si>
  <si>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</si>
  <si>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</si>
  <si>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</si>
  <si>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</si>
  <si>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</si>
  <si>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</si>
  <si>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</si>
  <si>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</si>
  <si>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</si>
  <si>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</si>
  <si>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</si>
  <si>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</si>
  <si>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</si>
  <si>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</si>
  <si>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</si>
  <si>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</si>
  <si>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</si>
  <si>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</si>
  <si>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</si>
  <si>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</si>
  <si>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</si>
  <si>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</si>
  <si>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</si>
  <si>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</si>
  <si>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</si>
  <si>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</si>
  <si>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</si>
  <si>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</si>
  <si>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</si>
  <si>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</si>
  <si>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</si>
  <si>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</si>
  <si>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</si>
  <si>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</si>
  <si>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</si>
  <si>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</si>
  <si>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</si>
  <si>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</si>
  <si>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</si>
  <si>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</si>
  <si>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</si>
  <si>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</si>
  <si>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</si>
  <si>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</si>
  <si>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</si>
  <si>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</si>
  <si>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</si>
  <si>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</si>
  <si>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</si>
  <si>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</si>
  <si>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</si>
  <si>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</si>
  <si>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</si>
  <si>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</si>
  <si>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</si>
  <si>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</si>
  <si>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</si>
  <si>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</si>
  <si>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</si>
  <si>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</si>
  <si>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</si>
  <si>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</si>
  <si>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</si>
  <si>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</si>
  <si>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</si>
  <si>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</si>
  <si>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</si>
  <si>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</si>
  <si>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</si>
  <si>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</si>
  <si>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</si>
  <si>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</si>
  <si>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</si>
  <si>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</si>
  <si>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</si>
  <si>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</si>
  <si>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</si>
  <si>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</si>
  <si>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</si>
  <si>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</si>
  <si>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</si>
  <si>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</si>
  <si>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</si>
  <si>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</si>
  <si>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</si>
  <si>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</si>
  <si>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</si>
  <si>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</si>
  <si>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</si>
  <si>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</si>
  <si>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</si>
  <si>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</si>
  <si>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</si>
  <si>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</si>
  <si>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</si>
  <si>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</si>
  <si>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</si>
  <si>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</si>
  <si>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</si>
  <si>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</si>
  <si>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</si>
  <si>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</si>
  <si>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</si>
  <si>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</si>
  <si>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</si>
  <si>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</si>
  <si>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</si>
  <si>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</si>
  <si>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</si>
  <si>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</si>
  <si>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</si>
  <si>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</si>
  <si>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</si>
  <si>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</si>
  <si>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</si>
  <si>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</si>
  <si>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</si>
  <si>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</si>
  <si>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</si>
  <si>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</si>
  <si>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</si>
  <si>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</si>
  <si>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</si>
  <si>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</si>
  <si>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</si>
  <si>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</si>
  <si>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</si>
  <si>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</si>
  <si>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</si>
  <si>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</si>
  <si>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</si>
  <si>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</si>
  <si>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</si>
  <si>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</si>
  <si>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</si>
  <si>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</si>
  <si>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</si>
  <si>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</si>
  <si>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</si>
  <si>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</si>
  <si>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</si>
  <si>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</si>
  <si>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</si>
  <si>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</si>
  <si>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</si>
  <si>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</si>
  <si>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</si>
  <si>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</si>
  <si>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</si>
  <si>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</si>
  <si>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</si>
  <si>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</si>
  <si>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</si>
  <si>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</si>
  <si>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</si>
  <si>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</si>
  <si>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</si>
  <si>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</si>
  <si>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</si>
  <si>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</si>
  <si>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</si>
  <si>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</si>
  <si>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</si>
  <si>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</si>
  <si>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</si>
  <si>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</si>
  <si>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</si>
  <si>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</si>
  <si>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</si>
  <si>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</si>
  <si>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</si>
  <si>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</si>
  <si>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</si>
  <si>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</si>
  <si>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</si>
  <si>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</si>
  <si>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</si>
  <si>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</si>
  <si>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</si>
  <si>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</si>
  <si>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</si>
  <si>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</si>
  <si>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</si>
  <si>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</si>
  <si>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</si>
  <si>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</si>
  <si>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</si>
  <si>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</si>
  <si>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</si>
  <si>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</si>
  <si>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</si>
  <si>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</si>
  <si>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</si>
  <si>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</si>
  <si>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</si>
  <si>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</si>
  <si>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</si>
  <si>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</si>
  <si>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</si>
  <si>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</si>
  <si>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</si>
  <si>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</si>
  <si>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</si>
  <si>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</si>
  <si>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</si>
  <si>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</si>
  <si>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</si>
  <si>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</si>
  <si>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</si>
  <si>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</si>
  <si>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</si>
  <si>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</si>
  <si>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</si>
  <si>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</si>
  <si>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</si>
  <si>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</si>
  <si>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</si>
  <si>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</si>
  <si>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</si>
  <si>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</si>
  <si>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</si>
  <si>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</si>
  <si>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</si>
  <si>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</si>
  <si>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</si>
  <si>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</si>
  <si>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</si>
  <si>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</si>
  <si>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</si>
  <si>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</si>
  <si>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</si>
  <si>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</si>
  <si>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</si>
  <si>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</si>
  <si>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</si>
  <si>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</si>
  <si>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</si>
  <si>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</si>
  <si>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</si>
  <si>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</si>
  <si>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</si>
  <si>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</si>
  <si>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</si>
  <si>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</si>
  <si>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</si>
  <si>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</si>
  <si>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</si>
  <si>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</si>
  <si>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</si>
  <si>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</si>
  <si>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</si>
  <si>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</si>
  <si>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</si>
  <si>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</si>
  <si>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</si>
  <si>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</si>
  <si>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</si>
  <si>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</si>
  <si>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</si>
  <si>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</si>
  <si>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</si>
  <si>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</si>
  <si>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</si>
  <si>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</si>
  <si>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</si>
  <si>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</si>
  <si>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</si>
  <si>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</si>
  <si>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</si>
  <si>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</si>
  <si>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</si>
  <si>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</si>
  <si>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</si>
  <si>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</si>
  <si>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</si>
  <si>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</si>
  <si>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</si>
  <si>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</si>
  <si>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</si>
  <si>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</si>
  <si>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</si>
  <si>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</si>
  <si>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</si>
  <si>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</si>
  <si>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</si>
  <si>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</si>
  <si>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</si>
  <si>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</si>
  <si>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</si>
  <si>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</si>
  <si>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</si>
  <si>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</si>
  <si>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</si>
  <si>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</si>
  <si>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</si>
  <si>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</si>
  <si>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</si>
  <si>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</si>
  <si>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</si>
  <si>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</si>
  <si>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</si>
  <si>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</si>
  <si>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</si>
  <si>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</si>
  <si>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</si>
  <si>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</si>
  <si>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</si>
  <si>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</si>
  <si>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</si>
  <si>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</si>
  <si>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</si>
  <si>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</si>
  <si>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</si>
  <si>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</si>
  <si>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</si>
  <si>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</si>
  <si>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</si>
  <si>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</si>
  <si>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</si>
  <si>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</si>
  <si>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</si>
  <si>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</si>
  <si>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</si>
  <si>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</si>
  <si>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</si>
  <si>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</si>
  <si>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</si>
  <si>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</si>
  <si>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</si>
  <si>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</si>
  <si>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</si>
  <si>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</si>
  <si>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</si>
  <si>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</si>
  <si>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</si>
  <si>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</si>
  <si>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</si>
  <si>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</si>
  <si>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</si>
  <si>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</si>
  <si>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</si>
  <si>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</si>
  <si>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</si>
  <si>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</si>
  <si>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</si>
  <si>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</si>
  <si>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</si>
  <si>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</si>
  <si>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</si>
  <si>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</si>
  <si>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</si>
  <si>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</si>
  <si>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</si>
  <si>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</si>
  <si>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</si>
  <si>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</si>
  <si>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</si>
  <si>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</si>
  <si>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</si>
  <si>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</si>
  <si>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</si>
  <si>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</si>
  <si>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</si>
  <si>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</si>
  <si>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</si>
  <si>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</si>
  <si>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</si>
  <si>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</si>
  <si>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</si>
  <si>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</si>
  <si>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</si>
  <si>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</si>
  <si>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</si>
  <si>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</si>
  <si>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</si>
  <si>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</si>
  <si>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</si>
  <si>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</si>
  <si>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</si>
  <si>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</si>
  <si>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</si>
  <si>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</si>
  <si>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</si>
  <si>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</si>
  <si>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</si>
  <si>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</si>
  <si>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</si>
  <si>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</si>
  <si>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</si>
  <si>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</si>
  <si>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</si>
  <si>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</si>
  <si>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</si>
  <si>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</si>
  <si>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</si>
  <si>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</si>
  <si>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</si>
  <si>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</si>
  <si>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</si>
  <si>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</si>
  <si>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</si>
  <si>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</si>
  <si>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</si>
  <si>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</si>
  <si>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</si>
  <si>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</si>
  <si>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</si>
  <si>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</si>
  <si>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</si>
  <si>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</si>
  <si>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</si>
  <si>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</si>
  <si>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</si>
  <si>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</si>
  <si>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</si>
  <si>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</si>
  <si>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</si>
  <si>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</si>
  <si>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</si>
  <si>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</si>
  <si>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</si>
  <si>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</si>
  <si>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</si>
  <si>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</si>
  <si>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</si>
  <si>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</si>
  <si>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</si>
  <si>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</si>
  <si>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</si>
  <si>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</si>
  <si>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</si>
  <si>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</si>
  <si>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</si>
  <si>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</si>
  <si>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</si>
  <si>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</si>
  <si>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</si>
  <si>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</si>
  <si>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</si>
  <si>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</si>
  <si>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</si>
  <si>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</si>
  <si>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</si>
  <si>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</si>
  <si>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</si>
  <si>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</si>
  <si>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</si>
  <si>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</si>
  <si>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</si>
  <si>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</si>
  <si>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</si>
  <si>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</si>
  <si>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</si>
  <si>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</si>
  <si>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</si>
  <si>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</si>
  <si>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</si>
  <si>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</si>
  <si>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</si>
  <si>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</si>
  <si>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</si>
  <si>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</si>
  <si>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</si>
  <si>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</si>
  <si>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</si>
  <si>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</si>
  <si>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</si>
  <si>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</si>
  <si>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</si>
  <si>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</si>
  <si>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</si>
  <si>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</si>
  <si>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</si>
  <si>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</si>
  <si>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</si>
  <si>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</si>
  <si>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</si>
  <si>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</si>
  <si>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</si>
  <si>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</si>
  <si>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</si>
  <si>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</si>
  <si>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</si>
  <si>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</si>
  <si>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</si>
  <si>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</si>
  <si>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</si>
  <si>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</si>
  <si>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</si>
  <si>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</si>
  <si>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</si>
  <si>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</si>
  <si>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</si>
  <si>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</si>
  <si>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</si>
  <si>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</si>
  <si>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</si>
  <si>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</si>
  <si>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</si>
  <si>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</si>
  <si>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</si>
  <si>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</si>
  <si>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</si>
  <si>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</si>
  <si>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</si>
  <si>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</si>
  <si>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</si>
  <si>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</si>
  <si>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</si>
  <si>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</si>
  <si>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</si>
  <si>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</si>
  <si>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</si>
  <si>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</si>
  <si>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</si>
  <si>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</si>
  <si>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</si>
  <si>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</si>
  <si>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</si>
  <si>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</si>
  <si>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</si>
  <si>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</si>
  <si>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</si>
  <si>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</si>
  <si>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</si>
  <si>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</si>
  <si>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</si>
  <si>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</si>
  <si>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</si>
  <si>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</si>
  <si>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</si>
  <si>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</si>
  <si>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</si>
  <si>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</si>
  <si>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</si>
  <si>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</si>
  <si>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</si>
  <si>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</si>
  <si>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</si>
  <si>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</si>
  <si>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</si>
  <si>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</si>
  <si>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</si>
  <si>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</si>
  <si>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</si>
  <si>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</si>
  <si>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</si>
  <si>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</si>
  <si>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</si>
  <si>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</si>
  <si>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</si>
  <si>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</si>
  <si>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</si>
  <si>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</si>
  <si>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PCM-20251002-00001825</t>
  </si>
  <si>
    <t>access issue ,  site located inside Training Center and Visit Working days and Working Hours.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</si>
  <si>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</si>
  <si>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</si>
  <si>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</si>
  <si>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</si>
  <si>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</si>
  <si>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</si>
  <si>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</si>
  <si>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</si>
  <si>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</si>
  <si>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</si>
  <si>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</si>
  <si>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</si>
  <si>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</si>
  <si>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</si>
  <si>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EM Team on the way ETA: 20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</si>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</sst>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0" totalsRowShown="0" headerRowDxfId="157" dataDxfId="156" headerRowBorderDxfId="154" tableBorderDxfId="155" totalsRowBorderDxfId="153">
  <autoFilter ref="A1:CJ3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8" totalsRowShown="0" headerRowDxfId="15" dataDxfId="14" headerRowBorderDxfId="12" tableBorderDxfId="13">
  <autoFilter ref="A1:L3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269.78690740740421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16.165923611108155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45932.73533333333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45932.73533333333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45932.73533333333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45932.73533333333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45932.73533333333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45932.73533333333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45932.73533333333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45932.73533333333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45932.73533333333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45932.73533333333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45932.73533333333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45932.73533333333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45932.73533333333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45932.73533333333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45932.73533333333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45932.73533333333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45932.73533333333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45932.73533333333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45932.73533333333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45932.73533333333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45932.73533333333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45932.73533333333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45932.73533333333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45932.73533333333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45932.73533333333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45932.73533333333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45932.73533333333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45932.73533333333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45932.73533333333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45932.73533333333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45932.73533333333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45932.73533333333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45932.73533333333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45932.73533333333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45932.73533333333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45932.73533333333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45932.73533333333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45932.73533333333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45932.73533333333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45932.73533333333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45932.73533333333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45932.73533333333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45932.73533333333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45932.73533333333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45932.73533333333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45932.73533333333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45932.73533333333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45932.73533333333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45932.73533333333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45932.73533333333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45932.73533333333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45932.73533333333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45932.73533333333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45932.73533333333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45932.73533333333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45932.73533333333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45932.73533333333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45932.73533333333</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445636A5-1240-4117-8728-59379C9EF78E}"/>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0"/>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241.08355092591955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126.00824999999895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107.73549537036888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45932.73533333333</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75" t="s">
        <v>27771</v>
      </c>
      <c r="E7" s="131" t="s">
        <v>38964</v>
      </c>
      <c r="F7" s="142">
        <v>45932.730266203704</v>
      </c>
      <c r="G7" s="133">
        <f ca="1">IFERROR(NOW()-F7,"-")</f>
        <v>5.0671296266955324E-3</v>
      </c>
      <c r="H7" s="132">
        <v>45932.722372685188</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45932.73533333333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45932.73533333333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45932.73533333333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45932.73533333333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45932.73533333333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45932.73533333333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45932.73533333333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45932.73533333333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45932.73533333333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45932.73533333333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45932.73533333333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45932.73533333333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45932.73533333333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45932.73533333333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45932.73533333333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45932.73533333333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45932.73533333333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45932.73533333333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45932.73533333333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45932.73533333333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45932.73533333333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45932.73533333333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45932.73533333333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45932.73533333333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45932.73533333333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45932.73533333333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45932.73533333333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45932.73533333333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45932.73533333333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45932.73533333333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45932.73533333333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45932.73533333333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45932.73533333333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45932.73533333333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45932.73533333333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45932.73533333333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45932.73533333333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45932.73533333333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45932.73533333333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45932.73533333333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45932.73533333333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45932.73533333333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45932.73533333333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45932.73533333333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45932.73533333333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45932.73533333333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45932.73533333333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45932.73533333333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45932.73533333333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45932.73533333333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45932.73533333333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45932.73533333333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45932.73533333333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45932.73533333333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45932.73533333333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45932.73533333333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45932.73533333333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45932.73533333333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45932.73533333333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45932.73533333333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45932.73533333333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45932.73533333333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45932.73533333333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45932.73533333333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45932.73533333333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45932.73533333333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45932.73533333333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45932.73533333333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45932.73533333333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45932.73533333333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45932.73533333333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45932.73533333333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45932.73533333333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45932.73533333333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45932.73533333333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45932.73533333333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45932.73533333333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45932.73533333333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45932.73533333333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45932.73533333333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45932.73533333333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45932.73533333333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45932.73533333333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45932.73533333333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45932.73533333333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45932.73533333333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45932.73533333333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45932.73533333333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45932.73533333333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45932.73533333333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45932.73533333333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45932.73533333333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45932.73533333333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45932.73533333333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45932.73533333333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45932.73533333333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45932.73533333333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45932.73533333333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45932.73533333333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45932.73533333333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45932.73533333333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45932.73533333333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45932.73533333333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45932.73533333333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45932.73533333333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45932.73533333333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45932.73533333333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45932.73533333333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45932.73533333333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45932.73533333333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45932.73533333333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45932.73533333333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45932.73533333333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45932.73533333333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45932.73533333333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45932.73533333333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45932.73533333333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45932.73533333333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45932.73533333333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45932.73533333333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45932.73533333333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45932.73533333333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45932.73533333333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45932.73533333333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45932.73533333333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45932.73533333333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45932.73533333333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45932.73533333333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45932.73533333333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45932.73533333333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45932.73533333333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45932.73533333333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45932.73533333333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45932.73533333333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45932.73533333333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45932.73533333333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45932.73533333333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45932.73533333333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45932.73533333333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45932.73533333333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45932.73533333333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45932.73533333333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45932.73533333333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45932.73533333333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45932.73533333333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45932.73533333333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45932.73533333333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45932.73533333333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45932.73533333333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45932.73533333333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45932.73533333333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45932.73533333333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45932.73533333333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45932.73533333333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45932.73533333333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45932.73533333333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45932.73533333333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45932.73533333333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45932.73533333333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45932.73533333333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45932.73533333333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45932.73533333333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45932.73533333333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45932.73533333333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45932.73533333333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45932.73533333333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45932.73533333333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45932.73533333333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45932.73533333333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45932.73533333333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45932.73533333333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45932.73533333333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45932.73533333333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45932.73533333333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45932.73533333333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45932.73533333333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45932.73533333333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45932.73533333333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45932.73533333333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45932.73533333333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45932.73533333333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45932.73533333333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45932.73533333333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45932.73533333333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45932.73533333333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45932.73533333333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45932.73533333333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45932.73533333333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45932.73533333333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45932.73533333333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45932.73533333333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45932.73533333333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45932.73533333333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45932.73533333333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45932.73533333333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45932.73533333333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45932.73533333333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45932.73533333333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45932.73533333333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45932.73533333333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45932.73533333333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45932.73533333333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45932.73533333333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45932.73533333333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45932.73533333333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45932.73533333333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45932.73533333333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45932.73533333333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45932.73533333333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45932.73533333333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45932.73533333333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45932.73533333333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45932.73533333333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45932.73533333333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45932.73533333333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45932.73533333333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45932.73533333333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45932.73533333333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45932.73533333333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45932.73533333333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45932.73533333333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45932.73533333333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45932.73533333333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45932.73533333333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45932.73533333333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45932.73533333333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45932.73533333333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45932.73533333333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45932.73533333333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45932.73533333333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45932.73533333333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45932.73533333333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45932.73533333333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45932.73533333333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45932.73533333333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45932.73533333333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45932.73533333333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45932.73533333333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45932.73533333333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45932.73533333333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45932.73533333333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45932.73533333333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45932.73533333333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45932.73533333333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45932.73533333333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45932.73533333333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45932.73533333333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45932.73533333333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45932.73533333333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45932.73533333333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45932.73533333333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45932.73533333333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45932.73533333333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45932.73533333333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45932.73533333333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45932.73533333333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45932.73533333333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45932.73533333333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45932.73533333333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45932.73533333333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45932.73533333333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45932.73533333333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45932.73533333333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45932.73533333333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45932.73533333333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45932.73533333333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45932.73533333333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45932.73533333333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45932.73533333333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45932.73533333333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45932.73533333333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45932.73533333333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45932.73533333333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45932.73533333333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45932.73533333333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45932.73533333333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45932.73533333333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45932.73533333333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45932.73533333333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45932.73533333333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45932.73533333333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45932.73533333333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45932.73533333333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45932.73533333333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45932.73533333333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45932.73533333333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45932.73533333333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45932.73533333333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45932.73533333333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45932.73533333333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45932.73533333333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45932.73533333333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45932.73533333333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45932.73533333333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45932.73533333333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45932.73533333333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45932.73533333333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45932.73533333333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45932.73533333333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45932.73533333333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45932.73533333333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45932.73533333333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45932.73533333333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45932.73533333333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45932.73533333333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45932.73533333333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45932.73533333333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45932.73533333333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45932.73533333333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45932.73533333333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45932.73533333333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45932.73533333333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45932.73533333333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45932.73533333333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45932.73533333333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45932.73533333333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45932.73533333333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45932.73533333333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45932.73533333333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45932.73533333333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45932.73533333333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45932.73533333333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45932.73533333333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45932.73533333333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45932.73533333333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45932.73533333333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45932.73533333333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45932.73533333333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45932.73533333333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45932.73533333333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45932.73533333333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45932.73533333333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45932.73533333333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45932.73533333333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45932.73533333333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45932.73533333333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45932.73533333333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45932.73533333333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45932.73533333333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45932.73533333333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45932.73533333333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45932.73533333333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45932.73533333333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sheetData>
  <dataValidations count="2">
    <dataValidation allowBlank="1" showInputMessage="1" showErrorMessage="1" sqref="E1" xr:uid="{4D935161-CDD3-4592-B877-3FB59C99E142}"/>
    <dataValidation type="list" allowBlank="1" showInputMessage="1" showErrorMessage="1" sqref="E3:E3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45932.73533333333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45932.73533333333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45932.73533333333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45932.73533333333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45932.73533333333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45932.73533333333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45932.73533333333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45932.73533333333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45932.73533333333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45932.73533333333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45932.73533333333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45932.73533333333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45932.73533333333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45932.73533333333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45932.73533333333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45932.73533333333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45932.73533333333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45932.73533333333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45932.73533333333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45932.73533333333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45932.73533333333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45932.73533333333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45932.73533333333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45932.73533333333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45932.73533333333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45932.73533333333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45932.73533333333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45932.73533333333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45932.73533333333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45932.73533333333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45932.73533333333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45932.73533333333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45932.73533333333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45932.73533333333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45932.73533333333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45932.73533333333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45932.73533333333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45932.73533333333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45932.73533333333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45932.73533333333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45932.73533333333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45932.73533333333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45932.73533333333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45932.73533333333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45932.73533333333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45932.73533333333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45932.73533333333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45932.73533333333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45932.73533333333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45932.73533333333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45932.73533333333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45932.73533333333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45932.73533333333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45932.73533333333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45932.73533333333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45932.73533333333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45932.73533333333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45932.73533333333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45932.73533333333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45932.73533333333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45932.73533333333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45932.73533333333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45932.73533333333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45932.73533333333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45932.73533333333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45932.73533333333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45932.73533333333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45932.73533333333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45932.73533333333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45932.73533333333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45932.73533333333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45932.73533333333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45932.73533333333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45932.73533333333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45932.73533333333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45932.73533333333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45932.73533333333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45932.73533333333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45932.73533333333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45932.73533333333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45932.73533333333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45932.73533333333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45932.73533333333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45932.73533333333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45932.73533333333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45932.73533333333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45932.73533333333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45932.73533333333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45932.73533333333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45932.73533333333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45932.73533333333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45932.73533333333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45932.73533333333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45932.73533333333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45932.73533333333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45932.73533333333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45932.73533333333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45932.73533333333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45932.73533333333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45932.73533333333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45932.73533333333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45932.73533333333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45932.73533333333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45932.73533333333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45932.73533333333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45932.73533333333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45932.73533333333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45932.73533333333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45932.73533333333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45932.73533333333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45932.73533333333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45932.73533333333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45932.73533333333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45932.73533333333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45932.73533333333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45932.73533333333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45932.73533333333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45932.73533333333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45932.73533333333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45932.73533333333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45932.73533333333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45932.73533333333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45932.73533333333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45932.73533333333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45932.73533333333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45932.73533333333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45932.73533333333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45932.73533333333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45932.73533333333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45932.73533333333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45932.73533333333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45932.73533333333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45932.73533333333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45932.73533333333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45932.73533333333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45932.73533333333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45932.73533333333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45932.73533333333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45932.73533333333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45932.73533333333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45932.73533333333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45932.73533333333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45932.73533333333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45932.73533333333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45932.73533333333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45932.73533333333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45932.73533333333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45932.73533333333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45932.73533333333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45932.73533333333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45932.73533333333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45932.73533333333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45932.73533333333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45932.73533333333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45932.73533333333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45932.73533333333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45932.73533333333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45932.73533333333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45932.73533333333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45932.73533333333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45932.73533333333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45932.73533333333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45932.73533333333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45932.73533333333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45932.73533333333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45932.73533333333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45932.73533333333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45932.73533333333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45932.73533333333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45932.73533333333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45932.73533333333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45932.73533333333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45932.73533333333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45932.73533333333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45932.73533333333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45932.73533333333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45932.73533333333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45932.73533333333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45932.73533333333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45932.73533333333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45932.73533333333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45932.73533333333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45932.73533333333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45932.73533333333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45932.73533333333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45932.73533333333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45932.73533333333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45932.73533333333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45932.73533333333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45932.73533333333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45932.73533333333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45932.73533333333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45932.73533333333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45932.73533333333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45932.73533333333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45932.73533333333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45932.73533333333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45932.73533333333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45932.73533333333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45932.73533333333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45932.73533333333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45932.73533333333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45932.73533333333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45932.73533333333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45932.73533333333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45932.73533333333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45932.73533333333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45932.73533333333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45932.73533333333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45932.73533333333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45932.73533333333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45932.73533333333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45932.73533333333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45932.73533333333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45932.73533333333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45932.73533333333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45932.73533333333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45932.73533333333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45932.73533333333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45932.73533333333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45932.73533333333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45932.73533333333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45932.73533333333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45932.73533333333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45932.73533333333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45932.73533333333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45932.73533333333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45932.73533333333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45932.73533333333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45932.73533333333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45932.73533333333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45932.73533333333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45932.73533333333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45932.73533333333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45932.73533333333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45932.73533333333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45932.73533333333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45932.73533333333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45932.73533333333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45932.73533333333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45932.73533333333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45932.73533333333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45932.73533333333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45932.73533333333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45932.73533333333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45932.73533333333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45932.73533333333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45932.73533333333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45932.73533333333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45932.73533333333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45932.73533333333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45932.73533333333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45932.73533333333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45932.73533333333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45932.73533333333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45932.73533333333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45932.73533333333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45932.73533333333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45932.73533333333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45932.73533333333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45932.73533333333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45932.73533333333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45932.73533333333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45932.73533333333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45932.73533333333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45932.73533333333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45932.73533333333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45932.73533333333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45932.73533333333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45932.73533333333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45932.73533333333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45932.73533333333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45932.73533333333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45932.73533333333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45932.73533333333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45932.73533333333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45932.73533333333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45932.73533333333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45932.73533333333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45932.73533333333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45932.73533333333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45932.73533333333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45932.73533333333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45932.73533333333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45932.73533333333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45932.73533333333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45932.73533333333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45932.73533333333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45932.73533333333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45932.73533333333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45932.73533333333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45932.73533333333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45932.73533333333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45932.73533333333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45932.73533333333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45932.73533333333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45932.73533333333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45932.73533333333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45932.73533333333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45932.73533333333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45932.73533333333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45932.73533333333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45932.73533333333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45932.73533333333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45932.73533333333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45932.73533333333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45932.73533333333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45932.73533333333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45932.73533333333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45932.73533333333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45932.73533333333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45932.73533333333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45932.73533333333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45932.73533333333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45932.73533333333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45932.73533333333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45932.73533333333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45932.73533333333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45932.73533333333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45932.73533333333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45932.73533333333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45932.73533333333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45932.73533333333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45932.73533333333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45932.73533333333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45932.73533333333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45932.73533333333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45932.73533333333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45932.73533333333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45932.73533333333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45932.73533333333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45932.73533333333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45932.73533333333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45932.73533333333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45932.73533333333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45932.73533333333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45932.73533333333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45932.73533333333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45932.73533333333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45932.73533333333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45932.73533333333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45932.73533333333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45932.73533333333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45932.73533333333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45932.73533333333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45932.73533333333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45932.73533333333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45932.73533333333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45932.73533333333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45932.73533333333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45932.73533333333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45932.73533333333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45932.73533333333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45932.73533333333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45932.73533333333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45932.73533333333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45932.73533333333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45932.73533333333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45932.73533333333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45932.73533333333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45932.73533333333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45932.73533333333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45932.73533333333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45932.73533333333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45932.73533333333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45932.73533333333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45932.73533333333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45932.73533333333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45932.73533333333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45932.73533333333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45932.73533333333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45932.73533333333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45932.73533333333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45932.73533333333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45932.73533333333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45932.73533333333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45932.73533333333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45932.73533333333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45932.73533333333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45932.73533333333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45932.73533333333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45932.73533333333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45932.73533333333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45932.73533333333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45932.73533333333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45932.73533333333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45932.73533333333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45932.73533333333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45932.73533333333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45932.73533333333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45932.73533333333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45932.73533333333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45932.73533333333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45932.73533333333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45932.73533333333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45932.73533333333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45932.73533333333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45932.73533333333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45932.73533333333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45932.73533333333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45932.73533333333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45932.73533333333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45932.73533333333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45932.73533333333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45932.73533333333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45932.73533333333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45932.73533333333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45932.73533333333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45932.73533333333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45932.73533333333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45932.73533333333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45932.73533333333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45932.73533333333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45932.73533333333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45932.73533333333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45932.73533333333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45932.73533333333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45932.73533333333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45932.73533333333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45932.73533333333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45932.73533333333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45932.73533333333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45932.73533333333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45932.73533333333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45932.73533333333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45932.73533333333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45932.73533333333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45932.73533333333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45932.73533333333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45932.73533333333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45932.73533333333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45932.73533333333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45932.73533333333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45932.73533333333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45932.73533333333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45932.73533333333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45932.73533333333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45932.73533333333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45932.73533333333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45932.73533333333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45932.73533333333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45932.73533333333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45932.73533333333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45932.73533333333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45932.73533333333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45932.73533333333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45932.73533333333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45932.73533333333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45932.73533333333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45932.73533333333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45932.73533333333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45932.73533333333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45932.73533333333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45932.73533333333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45932.73533333333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45932.73533333333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45932.73533333333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45932.73533333333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45932.73533333333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45932.73533333333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45932.73533333333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45932.73533333333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45932.73533333333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45932.73533333333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45932.73533333333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45932.73533333333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45932.73533333333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45932.73533333333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45932.73533333333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45932.73533333333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45932.73533333333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45932.73533333333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45932.73533333333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45932.73533333333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45932.73533333333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45932.73533333333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45932.73533333333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45932.73533333333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45932.73533333333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45932.73533333333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45932.73533333333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45932.73533333333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45932.73533333333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45932.73533333333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45932.73533333333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45932.73533333333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45932.73533333333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45932.73533333333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45932.73533333333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45932.73533333333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45932.73533333333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45932.73533333333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45932.73533333333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45932.73533333333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45932.73533333333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45932.73533333333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45932.73533333333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45932.73533333333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45932.73533333333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45932.73533333333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45932.73533333333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45932.73533333333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45932.73533333333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45932.73533333333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45932.73533333333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45932.73533333333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45932.73533333333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45932.73533333333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45932.73533333333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45932.73533333333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45932.73533333333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45932.73533333333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45932.73533333333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45932.73533333333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45932.73533333333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45932.73533333333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45932.73533333333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45932.73533333333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45932.73533333333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45932.73533333333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45932.73533333333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45932.73533333333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45932.73533333333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45932.73533333333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45932.73533333333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45932.73533333333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45932.73533333333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45932.73533333333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45932.73533333333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45932.73533333333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45932.73533333333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45932.73533333333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45932.73533333333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45932.73533333333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45932.73533333333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45932.73533333333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45932.73533333333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45932.73533333333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45932.73533333333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45932.73533333333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45932.73533333333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45932.73533333333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45932.73533333333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45932.73533333333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45932.73533333333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45932.73533333333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45932.73533333333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45932.73533333333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45932.73533333333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45932.73533333333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45932.73533333333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45932.73533333333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45932.73533333333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45932.73533333333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45932.73533333333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45932.73533333333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45932.73533333333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45932.73533333333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45932.73533333333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45932.73533333333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45932.73533333333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45932.73533333333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45932.73533333333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45932.73533333333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45932.73533333333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45932.73533333333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45932.73533333333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45932.73533333333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45932.73533333333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45932.73533333333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45932.73533333333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45932.73533333333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45932.73533333333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45932.73533333333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45932.73533333333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45932.73533333333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45932.73533333333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45932.73533333333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45932.73533333333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45932.73533333333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45932.73533333333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45932.73533333333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45932.73533333333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45932.73533333333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45932.73533333333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45932.73533333333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45932.73533333333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45932.73533333333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45932.73533333333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45932.73533333333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45932.73533333333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45932.73533333333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45932.73533333333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45932.73533333333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45932.73533333333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45932.73533333333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45932.73533333333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45932.73533333333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45932.73533333333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45932.73533333333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45932.73533333333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45932.73533333333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45932.73533333333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45932.73533333333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45932.73533333333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45932.73533333333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45932.73533333333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45932.73533333333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45932.73533333333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45932.73533333333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45932.73533333333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45932.73533333333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45932.73533333333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45932.73533333333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45932.73533333333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45932.73533333333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45932.73533333333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45932.73533333333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45932.73533333333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45932.73533333333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45932.73533333333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45932.73533333333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45932.73533333333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45932.73533333333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45932.73533333333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45932.73533333333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45932.73533333333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45932.73533333333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45932.73533333333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45932.73533333333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45932.73533333333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45932.73533333333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45932.73533333333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45932.73533333333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45932.73533333333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45932.73533333333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45932.73533333333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45932.73533333333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45932.73533333333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45932.73533333333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45932.73533333333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45932.73533333333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45932.73533333333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45932.73533333333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45932.73533333333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45932.73533333333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45932.73533333333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45932.73533333333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45932.73533333333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45932.73533333333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45932.73533333333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45932.73533333333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45932.73533333333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45932.73533333333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45932.73533333333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45932.73533333333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45932.73533333333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45932.73533333333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45932.73533333333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45932.73533333333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45932.73533333333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45932.73533333333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45932.73533333333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45932.73533333333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45932.73533333333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45932.73533333333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45932.73533333333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45932.73533333333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45932.73533333333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45932.73533333333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45932.73533333333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45932.73533333333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45932.73533333333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45932.73533333333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45932.73533333333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45932.73533333333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45932.73533333333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45932.73533333333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45932.73533333333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45932.73533333333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45932.73533333333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45932.73533333333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45932.73533333333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45932.73533333333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45932.73533333333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45932.73533333333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45932.73533333333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45932.73533333333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45932.73533333333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45932.73533333333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45932.73533333333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45932.73533333333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45932.73533333333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45932.73533333333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45932.73533333333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45932.73533333333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45932.73533333333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45932.73533333333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45932.73533333333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45932.73533333333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45932.73533333333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45932.73533333333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45932.73533333333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45932.73533333333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45932.73533333333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45932.73533333333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45932.73533333333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45932.73533333333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45932.73533333333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45932.73533333333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45932.73533333333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45932.73533333333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45932.73533333333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45932.73533333333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45932.73533333333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45932.73533333333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45932.73533333333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45932.73533333333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45932.73533333333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45932.73533333333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45932.73533333333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45932.73533333333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45932.73533333333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45932.73533333333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45932.73533333333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45932.73533333333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45932.73533333333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45932.73533333333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45932.73533333333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45932.73533333333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45932.73533333333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45932.73533333333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45932.73533333333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45932.73533333333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45932.73533333333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45932.73533333333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45932.73533333333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45932.73533333333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45932.73533333333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45932.73533333333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45932.73533333333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45932.73533333333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45932.73533333333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45932.73533333333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45932.73533333333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45932.73533333333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45932.73533333333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45932.73533333333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45932.73533333333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45932.73533333333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45932.73533333333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45932.73533333333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45932.73533333333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45932.73533333333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45932.73533333333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45932.73533333333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45932.73533333333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45932.73533333333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45932.73533333333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45932.73533333333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45932.73533333333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45932.73533333333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45932.73533333333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45932.73533333333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45932.73533333333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45932.73533333333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45932.73533333333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45932.73533333333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45932.73533333333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45932.73533333333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45932.73533333333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45932.73533333333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45932.73533333333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45932.73533333333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45932.73533333333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45932.73533333333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45932.73533333333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45932.73533333333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45932.73533333333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45932.73533333333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45932.73533333333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45932.73533333333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45932.73533333333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45932.73533333333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45932.73533333333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45932.73533333333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45932.73533333333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45932.73533333333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45932.73533333333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45932.73533333333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45932.73533333333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45932.73533333333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45932.73533333333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45932.73533333333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45932.73533333333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45932.73533333333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45932.73533333333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45932.73533333333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45932.73533333333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45932.73533333333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45932.73533333333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45932.73533333333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45932.73533333333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45932.73533333333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45932.73533333333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45932.73533333333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45932.73533333333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45932.73533333333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45932.73533333333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45932.73533333333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45932.73533333333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45932.73533333333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45932.73533333333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45932.73533333333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45932.73533333333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45932.73533333333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45932.73533333333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45932.73533333333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45932.73533333333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45932.73533333333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45932.73533333333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45932.73533333333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45932.73533333333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45932.73533333333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45932.73533333333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45932.73533333333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45932.73533333333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45932.73533333333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45932.73533333333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45932.73533333333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45932.73533333333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45932.73533333333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45932.73533333333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45932.73533333333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45932.73533333333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45932.73533333333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45932.73533333333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45932.73533333333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45932.73533333333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45932.73533333333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45932.73533333333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45932.73533333333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45932.73533333333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45932.73533333333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45932.73533333333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45932.73533333333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45932.73533333333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45932.73533333333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45932.73533333333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45932.73533333333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45932.73533333333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45932.73533333333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45932.73533333333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45932.73533333333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45932.73533333333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45932.73533333333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45932.73533333333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45932.73533333333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45932.73533333333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45932.73533333333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45932.73533333333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45932.73533333333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45932.73533333333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45932.73533333333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45932.73533333333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45932.73533333333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45932.73533333333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45932.73533333333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45932.73533333333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45932.73533333333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45932.73533333333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45932.73533333333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45932.73533333333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45932.73533333333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45932.73533333333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45932.73533333333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45932.73533333333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45932.73533333333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45932.73533333333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45932.73533333333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45932.73533333333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45932.73533333333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45932.73533333333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45932.73533333333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45932.73533333333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45932.73533333333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45932.73533333333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45932.73533333333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45932.73533333333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45932.73533333333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45932.73533333333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45932.73533333333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45932.73533333333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45932.73533333333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45932.73533333333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45932.73533333333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45932.73533333333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45932.73533333333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45932.73533333333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45932.73533333333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45932.73533333333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45932.73533333333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45932.73533333333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45932.73533333333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45932.73533333333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45932.73533333333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45932.73533333333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45932.73533333333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45932.73533333333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45932.73533333333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45932.73533333333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45932.73533333333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45932.73533333333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45932.73533333333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45932.73533333333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45932.73533333333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45932.73533333333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45932.73533333333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45932.73533333333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45932.73533333333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45932.73533333333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45932.73533333333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45932.73533333333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45932.73533333333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45932.73533333333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45932.73533333333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45932.73533333333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45932.73533333333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45932.73533333333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45932.73533333333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45932.73533333333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45932.73533333333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45932.73533333333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45932.73533333333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45932.73533333333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45932.73533333333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45932.73533333333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45932.73533333333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45932.73533333333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45932.73533333333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45932.73533333333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45932.73533333333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45932.73533333333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45932.73533333333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45932.73533333333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45932.73533333333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45932.73533333333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45932.73533333333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45932.73533333333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45932.73533333333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45932.73533333333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45932.73533333333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45932.73533333333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45932.73533333333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45932.73533333333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45932.73533333333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45932.73533333333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45932.73533333333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45932.73533333333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45932.73533333333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45932.73533333333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45932.73533333333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45932.73533333333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45932.73533333333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45932.73533333333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45932.73533333333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45932.73533333333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45932.73533333333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45932.73533333333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45932.73533333333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45932.73533333333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45932.73533333333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45932.73533333333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45932.73533333333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45932.73533333333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45932.73533333333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45932.73533333333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45932.73533333333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45932.73533333333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45932.73533333333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45932.73533333333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45932.73533333333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45932.73533333333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45932.73533333333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45932.73533333333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45932.73533333333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45932.73533333333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45932.73533333333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45932.73533333333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45932.73533333333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45932.73533333333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45932.73533333333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45932.73533333333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45932.73533333333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45932.73533333333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45932.73533333333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45932.73533333333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45932.73533333333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45932.73533333333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45932.73533333333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45932.73533333333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45932.73533333333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45932.73533333333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45932.73533333333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45932.73533333333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45932.73533333333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45932.73533333333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45932.73533333333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45932.73533333333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45932.73533333333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45932.73533333333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45932.73533333333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45932.73533333333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45932.73533333333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45932.73533333333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45932.73533333333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45932.73533333333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45932.73533333333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45932.73533333333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45932.73533333333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45932.73533333333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45932.73533333333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45932.73533333333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45932.73533333333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45932.73533333333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45932.73533333333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45932.73533333333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45932.73533333333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45932.73533333333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45932.73533333333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45932.73533333333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45932.73533333333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45932.73533333333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45932.73533333333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45932.73533333333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45932.73533333333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45932.73533333333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45932.73533333333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45932.73533333333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45932.73533333333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45932.73533333333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45932.73533333333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45932.73533333333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45932.73533333333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45932.73533333333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45932.73533333333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45932.73533333333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45932.73533333333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45932.73533333333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45932.73533333333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45932.73533333333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45932.73533333333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45932.73533333333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45932.73533333333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45932.73533333333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45932.73533333333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45932.73533333333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45932.73533333333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45932.73533333333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45932.73533333333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45932.73533333333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45932.73533333333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45932.73533333333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45932.73533333333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45932.73533333333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45932.73533333333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45932.73533333333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45932.73533333333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45932.73533333333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45932.73533333333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45932.73533333333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45932.73533333333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45932.73533333333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45932.73533333333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45932.73533333333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45932.73533333333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45932.73533333333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45932.73533333333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45932.73533333333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45932.73533333333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45932.73533333333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45932.73533333333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45932.73533333333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45932.73533333333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45932.73533333333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45932.73533333333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45932.73533333333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45932.73533333333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45932.73533333333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45932.73533333333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45932.73533333333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45932.73533333333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45932.73533333333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45932.73533333333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45932.73533333333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45932.73533333333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45932.73533333333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45932.73533333333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45932.73533333333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45932.73533333333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45932.73533333333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45932.73533333333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45932.73533333333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45932.73533333333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45932.73533333333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45932.73533333333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45932.73533333333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45932.73533333333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45932.73533333333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45932.73533333333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45932.73533333333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45932.73533333333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45932.73533333333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45932.73533333333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45932.73533333333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45932.73533333333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45932.73533333333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45932.73533333333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45932.73533333333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45932.73533333333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45932.73533333333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45932.73533333333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45932.73533333333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45932.73533333333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45932.73533333333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45932.73533333333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45932.73533333333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45932.73533333333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45932.73533333333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45932.73533333333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45932.73533333333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45932.73533333333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45932.73533333333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45932.73533333333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45932.73533333333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45932.73533333333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45932.73533333333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45932.73533333333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45932.73533333333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45932.73533333333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45932.73533333333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45932.73533333333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45932.73533333333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45932.73533333333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45932.73533333333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45932.73533333333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45932.73533333333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45932.73533333333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45932.73533333333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45932.73533333333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45932.73533333333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45932.73533333333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45932.73533333333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45932.73533333333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45932.73533333333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45932.73533333333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45932.73533333333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45932.73533333333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45932.73533333333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45932.73533333333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45932.73533333333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45932.73533333333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45932.73533333333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45932.73533333333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45932.73533333333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45932.73533333333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45932.73533333333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45932.73533333333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45932.73533333333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45932.73533333333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45932.73533333333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45932.73533333333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45932.73533333333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45932.73533333333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45932.73533333333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45932.73533333333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45932.73533333333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45932.73533333333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45932.73533333333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45932.73533333333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45932.73533333333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45932.73533333333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45932.73533333333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45932.73533333333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45932.73533333333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45932.73533333333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45932.73533333333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45932.73533333333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45932.73533333333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45932.73533333333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45932.73533333333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45932.73533333333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45932.73533333333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45932.73533333333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45932.73533333333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45932.73533333333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45932.73533333333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45932.73533333333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45932.73533333333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45932.73533333333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45932.73533333333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45932.73533333333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45932.73533333333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45932.73533333333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45932.73533333333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45932.73533333333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45932.73533333333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45932.73533333333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45932.73533333333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45932.73533333333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45932.73533333333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45932.73533333333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45932.73533333333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45932.73533333333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45932.73533333333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45932.73533333333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45932.73533333333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45932.73533333333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45932.73533333333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45932.73533333333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45932.73533333333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45932.73533333333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45932.73533333333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45932.73533333333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45932.73533333333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45932.73533333333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45932.73533333333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45932.73533333333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45932.73533333333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45932.73533333333</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229.25461574073415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1.8450555555536994</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38964</v>
      </c>
      <c r="F4" s="113">
        <v>45932.696817129632</v>
      </c>
      <c r="G4" s="114">
        <f ca="1">IFERROR(NOW()-F4,"")</f>
        <v>3.8516203698236495E-2</v>
      </c>
      <c r="H4" s="113">
        <v>45932.689664351848</v>
      </c>
      <c r="I4" s="110" t="str">
        <f>IFERROR(VLOOKUP(D4,DB!A:F,6,0),"")</f>
        <v>Generator-SG</v>
      </c>
      <c r="J4" s="110" t="str">
        <f>IFERROR(VLOOKUP(D4,DB!A:G,7,0),"")</f>
        <v>Dead</v>
      </c>
      <c r="K4" s="115" t="s">
        <v>39064</v>
      </c>
      <c r="L4" s="107" t="str">
        <f>IFERROR(VLOOKUP(D4,DB!A:I,9,0),"")</f>
        <v>Latis</v>
      </c>
    </row>
    <row r="5" spans="1:16" ht="15" customHeight="1">
      <c r="A5" s="110"/>
      <c r="B5" s="110" t="str">
        <f>IFERROR(VLOOKUP(#REF!,DB!A:K,11,0),"")</f>
        <v/>
      </c>
      <c r="C5" s="111"/>
      <c r="D5" s="107"/>
      <c r="E5" s="112"/>
      <c r="F5" s="113"/>
      <c r="G5" s="114">
        <f ca="1">IFERROR(NOW()-F5,"")</f>
        <v>45932.73533333333</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1"/>
      <c r="E6" s="112"/>
      <c r="F6" s="113"/>
      <c r="G6" s="114">
        <f ca="1">IFERROR(NOW()-F6,"")</f>
        <v>45932.73533333333</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45932.73533333333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45932.73533333333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45932.73533333333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45932.73533333333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45932.73533333333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45932.73533333333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45932.73533333333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45932.73533333333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45932.73533333333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45932.73533333333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45932.73533333333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45932.73533333333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45932.73533333333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45932.73533333333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45932.73533333333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45932.73533333333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45932.73533333333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45932.73533333333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45932.73533333333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45932.73533333333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45932.73533333333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45932.73533333333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45932.73533333333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45932.73533333333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45932.73533333333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45932.73533333333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45932.73533333333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45932.73533333333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45932.73533333333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45932.73533333333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45932.73533333333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45932.73533333333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45932.73533333333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45932.73533333333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45932.73533333333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45932.73533333333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45932.73533333333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45932.73533333333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45932.73533333333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45932.73533333333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45932.73533333333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45932.73533333333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45932.73533333333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45932.73533333333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45932.73533333333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45932.73533333333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45932.73533333333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45932.73533333333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45932.73533333333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45932.73533333333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45932.73533333333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45932.73533333333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45932.73533333333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45932.73533333333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45932.73533333333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45932.73533333333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45932.73533333333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45932.73533333333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45932.73533333333</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40.903273148142034</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38967</v>
      </c>
      <c r="F3" s="38">
        <v>45926.188877314817</v>
      </c>
      <c r="G3" s="39">
        <f ca="1">IFERROR(NOW()-F3,"-")</f>
        <v>6.5464560185137088</v>
      </c>
      <c r="H3" s="38">
        <v>45926.158159722225</v>
      </c>
      <c r="I3" s="37" t="str">
        <f>IFERROR(VLOOKUP(D3,DB!A:F,6,0),"")</f>
        <v>SCECO</v>
      </c>
      <c r="J3" s="37" t="str">
        <f>IFERROR(VLOOKUP(D3,DB!A:G,7,0),"")</f>
        <v>Good</v>
      </c>
      <c r="K3" s="37" t="s">
        <v>39068</v>
      </c>
      <c r="L3" s="37" t="str">
        <f>IFERROR(VLOOKUP(D3,DB!A:I,9,0),"")</f>
        <v>Latis</v>
      </c>
      <c r="M3" s="136"/>
    </row>
    <row r="4" spans="1:13" ht="30.75">
      <c r="A4" s="37" t="s">
        <v>39069</v>
      </c>
      <c r="B4" s="37" t="str">
        <f>IFERROR(VLOOKUP(D4,DB!A:K,11,0),"")</f>
        <v>R5</v>
      </c>
      <c r="C4" s="37">
        <v>1</v>
      </c>
      <c r="D4" s="37" t="s">
        <v>31970</v>
      </c>
      <c r="E4" s="37" t="s">
        <v>38964</v>
      </c>
      <c r="F4" s="38">
        <v>45932.381701388891</v>
      </c>
      <c r="G4" s="39">
        <f ca="1">IFERROR(NOW()-F4,"-")</f>
        <v>0.3536319444392575</v>
      </c>
      <c r="H4" s="38">
        <v>45932.37128472222</v>
      </c>
      <c r="I4" s="37" t="str">
        <f>IFERROR(VLOOKUP(D4,DB!A:F,6,0),"")</f>
        <v>SCECO</v>
      </c>
      <c r="J4" s="37" t="str">
        <f>IFERROR(VLOOKUP(D4,DB!A:G,7,0),"")</f>
        <v>No BB Design</v>
      </c>
      <c r="K4" s="37" t="s">
        <v>39070</v>
      </c>
      <c r="L4" s="37" t="str">
        <f>IFERROR(VLOOKUP(D4,DB!A:I,9,0),"")</f>
        <v>Latis</v>
      </c>
      <c r="M4" s="136"/>
    </row>
    <row r="5" spans="1:13" ht="15">
      <c r="A5" s="37" t="s">
        <v>39071</v>
      </c>
      <c r="B5" s="37" t="str">
        <f>IFERROR(VLOOKUP(D5,DB!A:K,11,0),"")</f>
        <v>R5</v>
      </c>
      <c r="C5" s="37">
        <v>4</v>
      </c>
      <c r="D5" s="37" t="s">
        <v>38392</v>
      </c>
      <c r="E5" s="37" t="s">
        <v>38964</v>
      </c>
      <c r="F5" s="38">
        <v>45932.707476851851</v>
      </c>
      <c r="G5" s="39">
        <f ca="1">IFERROR(NOW()-F5,"-")</f>
        <v>2.7856481479830109E-2</v>
      </c>
      <c r="H5" s="38">
        <v>45932.699143518519</v>
      </c>
      <c r="I5" s="37" t="str">
        <f>IFERROR(VLOOKUP(D5,DB!A:F,6,0),"")</f>
        <v>SCECO</v>
      </c>
      <c r="J5" s="37" t="str">
        <f>IFERROR(VLOOKUP(D5,DB!A:G,7,0),"")</f>
        <v>Haj Removal</v>
      </c>
      <c r="K5" s="37" t="s">
        <v>39072</v>
      </c>
      <c r="L5" s="37" t="str">
        <f>IFERROR(VLOOKUP(D5,DB!A:I,9,0),"")</f>
        <v>Latis</v>
      </c>
      <c r="M5" s="136"/>
    </row>
    <row r="6" spans="1:13" ht="15">
      <c r="A6" s="37"/>
      <c r="B6" s="37" t="str">
        <f>IFERROR(VLOOKUP(D6,DB!A:K,11,0),"")</f>
        <v/>
      </c>
      <c r="C6" s="37"/>
      <c r="D6" s="37"/>
      <c r="E6" s="37"/>
      <c r="F6" s="38"/>
      <c r="G6" s="39">
        <f ca="1">IFERROR(NOW()-F6,"-")</f>
        <v>45932.73533333333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45932.73533333333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45932.73533333333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45932.73533333333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45932.73533333333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45932.73533333333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45932.73533333333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45932.73533333333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45932.73533333333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45932.73533333333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45932.73533333333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45932.73533333333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45932.73533333333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45932.73533333333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45932.73533333333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45932.73533333333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45932.73533333333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45932.73533333333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45932.73533333333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45932.73533333333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45932.73533333333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45932.73533333333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45932.73533333333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45932.73533333333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45932.73533333333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45932.73533333333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45932.73533333333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45932.73533333333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45932.73533333333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45932.73533333333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45932.73533333333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45932.73533333333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45932.73533333333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45932.73533333333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45932.73533333333</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45932.73533333333</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45932.73533333333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45932.73533333333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45932.73533333333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45932.73533333333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45932.73533333333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45932.73533333333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45932.73533333333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45932.73533333333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45932.73533333333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45932.73533333333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45932.73533333333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45932.73533333333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45932.73533333333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45932.73533333333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45932.73533333333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45932.73533333333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45932.73533333333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45932.73533333333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45932.73533333333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45932.73533333333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45932.73533333333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45932.73533333333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45932.73533333333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45932.73533333333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45932.73533333333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45932.73533333333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45932.73533333333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45932.73533333333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45932.73533333333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45932.73533333333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45932.73533333333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45932.73533333333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45932.73533333333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45932.73533333333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45932.73533333333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45932.73533333333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45932.73533333333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45932.73533333333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45932.73533333333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45932.73533333333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45932.73533333333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45932.73533333333</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45932.73533333333</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45932.73533333333</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45932.73533333333</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45932.73533333333</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45932.73533333333</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45932.73533333333</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45932.73533333333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45932.73533333333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45932.73533333333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45932.73533333333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45932.73533333333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45932.73533333333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45932.73533333333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45932.73533333333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45932.73533333333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45932.73533333333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45932.73533333333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45932.73533333333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45932.73533333333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45932.73533333333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45932.73533333333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45932.73533333333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45932.73533333333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45932.73533333333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45932.73533333333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45932.73533333333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45932.73533333333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45932.73533333333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45932.73533333333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45932.73533333333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45932.73533333333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45932.73533333333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45932.73533333333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45932.73533333333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45932.73533333333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45932.73533333333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45932.73533333333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45932.73533333333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45932.73533333333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45932.73533333333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45932.73533333333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45932.73533333333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45932.73533333333</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45932.73533333333</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45932.73533333333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45932.73533333333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45932.73533333333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45932.73533333333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45932.73533333333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45932.73533333333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45932.73533333333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45932.73533333333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45932.73533333333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45932.73533333333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45932.73533333333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45932.73533333333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45932.73533333333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45932.73533333333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45932.73533333333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45932.73533333333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45932.73533333333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45932.73533333333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45932.73533333333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45932.73533333333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45932.73533333333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45932.73533333333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45932.73533333333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45932.73533333333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45932.73533333333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45932.73533333333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45932.73533333333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45932.73533333333</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45932.73533333333</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45932.73533333333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45932.73533333333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45932.73533333333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45932.73533333333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45932.73533333333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45932.73533333333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45932.73533333333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45932.73533333333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45932.73533333333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45932.73533333333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45932.73533333333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45932.73533333333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45932.73533333333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45932.73533333333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45932.73533333333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45932.73533333333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45932.73533333333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45932.73533333333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45932.73533333333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45932.73533333333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45932.73533333333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45932.73533333333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45932.73533333333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45932.73533333333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45932.73533333333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45932.73533333333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45932.73533333333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45932.73533333333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45932.73533333333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45932.73533333333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45932.73533333333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45932.73533333333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45932.73533333333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45932.73533333333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45932.73533333333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45932.73533333333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45932.73533333333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45932.73533333333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45932.73533333333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45932.73533333333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45932.73533333333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45932.73533333333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45932.73533333333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45932.73533333333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45932.73533333333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45932.73533333333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45932.73533333333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45932.73533333333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45932.73533333333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45932.73533333333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45932.73533333333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45932.73533333333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45932.73533333333</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45932.73533333333</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5"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8"/>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3.591618055550498</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5.9624861111078644</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39074</v>
      </c>
      <c r="F4" s="138">
        <v>45931.800995370373</v>
      </c>
      <c r="G4" s="139">
        <f ca="1">IFERROR(NOW()-F4,"-")</f>
        <v>0.9343379629572155</v>
      </c>
      <c r="H4" s="138">
        <v>45931.881805555553</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39078</v>
      </c>
      <c r="B5" s="137" t="str">
        <f>IFERROR(VLOOKUP(D5,DB!A:K,11,0),"")</f>
        <v>R6</v>
      </c>
      <c r="C5" s="137">
        <v>2</v>
      </c>
      <c r="D5" s="137" t="s">
        <v>38735</v>
      </c>
      <c r="E5" s="137" t="s">
        <v>38964</v>
      </c>
      <c r="F5" s="140">
        <v>45932.56527777778</v>
      </c>
      <c r="G5" s="139">
        <f ca="1">IFERROR(NOW()-F5,"-")</f>
        <v>0.17005555555078899</v>
      </c>
      <c r="H5" s="140">
        <v>45932.600636574076</v>
      </c>
      <c r="I5" s="137" t="str">
        <f>IFERROR(VLOOKUP(D5,DB!A:F,6,0),"")</f>
        <v>Generator-SG</v>
      </c>
      <c r="J5" s="137" t="str">
        <f>IFERROR(VLOOKUP(D5,DB!A:G,7,0),"")</f>
        <v>Good</v>
      </c>
      <c r="K5" s="137" t="s">
        <v>39079</v>
      </c>
      <c r="L5" s="137" t="str">
        <f>IFERROR(VLOOKUP(D5,DB!A:I,9,0),"")</f>
        <v>Latis</v>
      </c>
    </row>
    <row r="6" spans="1:16383" ht="31.5" customHeight="1">
      <c r="A6" s="121" t="s">
        <v>39080</v>
      </c>
      <c r="B6" s="137" t="str">
        <f>IFERROR(VLOOKUP(D6,DB!A:K,11,0),"")</f>
        <v>R6</v>
      </c>
      <c r="C6" s="137">
        <v>4</v>
      </c>
      <c r="D6" s="137" t="s">
        <v>38903</v>
      </c>
      <c r="E6" s="137" t="s">
        <v>38964</v>
      </c>
      <c r="F6" s="140">
        <v>45932.626550925925</v>
      </c>
      <c r="G6" s="139">
        <f ca="1">IFERROR(NOW()-F6,"-")</f>
        <v>0.1087824074056698</v>
      </c>
      <c r="H6" s="140">
        <v>45932.645150462966</v>
      </c>
      <c r="I6" s="137" t="str">
        <f>IFERROR(VLOOKUP(D6,DB!A:F,6,0),"")</f>
        <v>SCECO</v>
      </c>
      <c r="J6" s="137" t="str">
        <f>IFERROR(VLOOKUP(D6,DB!A:G,7,0),"")</f>
        <v>Dead</v>
      </c>
      <c r="K6" s="137" t="s">
        <v>39081</v>
      </c>
      <c r="L6" s="137" t="str">
        <f>IFERROR(VLOOKUP(D6,DB!A:I,9,0),"")</f>
        <v>Latis</v>
      </c>
    </row>
    <row r="7" spans="1:16383" ht="31.5" customHeight="1">
      <c r="A7" s="121"/>
      <c r="B7" s="137" t="str">
        <f>IFERROR(VLOOKUP(D7,DB!A:K,11,0),"")</f>
        <v/>
      </c>
      <c r="C7" s="137"/>
      <c r="D7" s="137"/>
      <c r="E7" s="137"/>
      <c r="F7" s="140"/>
      <c r="G7" s="139">
        <f ca="1">IFERROR(NOW()-F7,"-")</f>
        <v>45932.73533333333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45932.73533333333</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45932.73533333333</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45932.73533333333</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45932.73533333333</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45932.73533333333</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45932.73533333333</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45932.73533333333</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45932.73533333333</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45932.73533333333</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45932.73533333333</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45932.73533333333</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45932.73533333333</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45932.73533333333</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45932.73533333333</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45932.73533333333</v>
      </c>
      <c r="H22" s="137"/>
      <c r="I22" s="137" t="str">
        <f>IFERROR(VLOOKUP(D22,DB!A:F,6,0),"")</f>
        <v/>
      </c>
      <c r="J22" s="137" t="str">
        <f>IFERROR(VLOOKUP(D22,DB!A:G,7,0),"")</f>
        <v/>
      </c>
      <c r="K22" s="137"/>
      <c r="L22" s="137" t="str">
        <f>IFERROR(VLOOKUP(D22,DB!A:I,9,0),"")</f>
        <v/>
      </c>
    </row>
    <row r="23" spans="1:12" ht="31.5" customHeight="1">
      <c r="A23" s="121"/>
      <c r="B23" s="120" t="str">
        <f>IFERROR(VLOOKUP(D23,DB!A:K,11,0),"")</f>
        <v/>
      </c>
      <c r="C23" s="122"/>
      <c r="D23" s="120"/>
      <c r="E23" s="123"/>
      <c r="F23" s="124"/>
      <c r="G23" s="89">
        <f ca="1">IFERROR(NOW()-F23,"-")</f>
        <v>45932.73533333333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45932.73533333333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45932.73533333333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45932.73533333333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45932.73533333333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45932.73533333333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45932.73533333333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45932.73533333333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45932.73533333333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45932.73533333333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45932.73533333333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45932.73533333333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45932.73533333333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45932.73533333333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45932.73533333333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45932.73533333333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45932.73533333333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45932.73533333333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45932.73533333333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45932.73533333333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45932.73533333333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45932.73533333333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45932.73533333333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45932.73533333333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45932.73533333333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45932.73533333333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45932.73533333333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45932.73533333333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45932.73533333333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45932.73533333333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45932.73533333333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45932.73533333333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45932.73533333333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45932.73533333333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45932.73533333333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45932.73533333333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45932.73533333333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45932.73533333333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45932.73533333333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45932.73533333333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45932.73533333333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45932.73533333333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45932.73533333333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45932.73533333333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45932.73533333333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45932.73533333333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45932.73533333333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45932.73533333333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45932.73533333333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45932.73533333333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45932.73533333333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45932.73533333333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45932.73533333333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45932.73533333333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45932.73533333333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45932.73533333333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45932.73533333333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45932.73533333333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45932.73533333333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45932.73533333333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45932.73533333333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45932.73533333333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45932.73533333333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45932.73533333333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45932.73533333333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45932.73533333333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45932.73533333333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45932.73533333333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45932.73533333333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45932.73533333333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45932.73533333333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45932.73533333333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45932.73533333333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45932.73533333333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45932.73533333333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45932.73533333333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45932.73533333333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45932.73533333333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45932.73533333333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45932.73533333333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45932.73533333333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45932.73533333333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45932.73533333333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45932.73533333333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45932.73533333333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45932.73533333333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45932.73533333333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45932.73533333333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45932.73533333333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45932.73533333333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45932.73533333333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45932.73533333333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45932.73533333333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45932.73533333333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45932.73533333333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45932.73533333333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45932.73533333333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45932.73533333333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45932.73533333333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45932.73533333333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45932.73533333333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45932.73533333333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45932.73533333333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45932.73533333333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45932.73533333333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45932.73533333333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45932.73533333333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45932.73533333333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45932.73533333333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45932.73533333333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45932.73533333333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45932.73533333333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45932.73533333333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45932.73533333333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45932.73533333333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45932.73533333333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45932.73533333333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45932.73533333333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45932.73533333333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45932.73533333333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45932.73533333333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45932.73533333333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45932.73533333333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45932.73533333333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45932.73533333333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45932.73533333333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45932.73533333333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45932.73533333333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45932.73533333333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45932.73533333333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45932.73533333333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45932.73533333333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45932.73533333333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45932.73533333333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45932.73533333333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45932.73533333333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45932.73533333333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45932.73533333333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45932.73533333333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45932.73533333333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45932.73533333333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45932.73533333333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45932.73533333333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45932.73533333333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45932.73533333333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45932.73533333333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45932.73533333333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45932.73533333333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45932.73533333333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45932.73533333333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45932.73533333333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45932.73533333333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45932.73533333333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45932.73533333333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45932.73533333333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45932.73533333333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45932.73533333333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45932.73533333333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45932.73533333333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45932.73533333333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45932.73533333333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45932.73533333333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45932.73533333333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45932.73533333333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45932.73533333333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45932.73533333333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45932.73533333333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45932.73533333333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45932.73533333333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45932.73533333333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45932.73533333333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45932.73533333333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45932.73533333333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45932.73533333333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45932.73533333333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45932.73533333333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45932.73533333333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45932.73533333333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45932.73533333333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45932.73533333333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45932.73533333333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45932.73533333333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45932.73533333333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45932.73533333333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45932.73533333333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45932.73533333333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45932.73533333333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45932.73533333333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45932.73533333333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45932.73533333333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45932.73533333333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45932.73533333333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45932.73533333333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45932.73533333333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45932.73533333333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45932.73533333333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45932.73533333333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45932.73533333333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45932.73533333333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45932.73533333333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45932.73533333333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45932.73533333333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45932.73533333333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45932.73533333333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45932.73533333333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45932.73533333333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45932.73533333333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45932.73533333333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45932.73533333333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45932.73533333333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45932.73533333333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45932.73533333333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45932.73533333333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45932.73533333333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45932.73533333333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45932.73533333333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45932.73533333333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45932.73533333333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45932.73533333333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45932.73533333333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45932.73533333333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45932.73533333333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45932.73533333333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45932.73533333333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45932.73533333333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45932.73533333333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45932.73533333333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45932.73533333333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45932.73533333333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45932.73533333333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45932.73533333333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45932.73533333333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45932.73533333333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45932.73533333333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45932.73533333333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45932.73533333333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45932.73533333333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45932.73533333333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45932.73533333333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45932.73533333333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45932.73533333333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45932.73533333333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45932.73533333333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45932.73533333333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45932.73533333333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45932.73533333333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45932.73533333333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45932.73533333333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45932.73533333333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45932.73533333333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45932.73533333333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45932.73533333333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45932.73533333333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45932.73533333333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45932.73533333333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45932.73533333333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45932.73533333333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45932.73533333333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45932.73533333333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45932.73533333333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45932.73533333333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45932.73533333333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45932.73533333333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45932.73533333333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45932.73533333333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45932.73533333333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45932.73533333333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45932.73533333333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45932.73533333333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45932.73533333333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45932.73533333333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45932.73533333333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45932.73533333333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45932.73533333333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45932.73533333333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45932.73533333333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45932.73533333333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45932.73533333333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45932.73533333333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45932.73533333333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45932.73533333333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45932.73533333333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45932.73533333333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45932.73533333333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45932.73533333333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45932.73533333333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45932.73533333333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45932.73533333333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45932.73533333333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45932.73533333333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45932.73533333333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45932.73533333333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45932.73533333333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45932.73533333333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45932.73533333333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45932.73533333333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45932.73533333333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45932.73533333333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45932.73533333333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45932.73533333333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45932.73533333333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45932.73533333333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45932.73533333333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45932.73533333333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45932.73533333333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45932.73533333333</v>
      </c>
      <c r="H328" s="124"/>
      <c r="I328" s="120" t="str">
        <f>IFERROR(VLOOKUP(D328,DB!A:F,6,0),"")</f>
        <v/>
      </c>
      <c r="J328" s="119" t="str">
        <f>IFERROR(VLOOKUP(D328,DB!A:G,7,0),"")</f>
        <v/>
      </c>
      <c r="K328" s="125"/>
      <c r="L328" s="126" t="str">
        <f>IFERROR(VLOOKUP(D328,DB!A:I,9,0),"")</f>
        <v/>
      </c>
    </row>
  </sheetData>
  <dataValidations count="2">
    <dataValidation allowBlank="1" showInputMessage="1" showErrorMessage="1" sqref="E1" xr:uid="{380493DB-286A-4683-AF55-C78F04945A49}"/>
    <dataValidation type="list" allowBlank="1" showInputMessage="1" showErrorMessage="1" sqref="E5:E3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