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74" documentId="13_ncr:1_{F6CB121F-512D-4AA6-A0C1-0FB36C537598}" xr6:coauthVersionLast="47" xr6:coauthVersionMax="47" xr10:uidLastSave="{9ED7F098-B656-4F80-BEC3-D1DC1511E4D6}"/>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<sst xmlns="http://schemas.openxmlformats.org/spreadsheetml/2006/main" count="178584" uniqueCount="39076">
  <si>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</si>
  <si>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</si>
  <si>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</si>
  <si>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</si>
  <si>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</si>
  <si>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</si>
  <si>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</si>
  <si>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</si>
  <si>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</si>
  <si>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</si>
  <si>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</si>
  <si>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</si>
  <si>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</si>
  <si>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</si>
  <si>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</si>
  <si>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</si>
  <si>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</si>
  <si>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</si>
  <si>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</si>
  <si>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</si>
  <si>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</si>
  <si>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</si>
  <si>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</si>
  <si>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</si>
  <si>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</si>
  <si>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</si>
  <si>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</si>
  <si>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</si>
  <si>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</si>
  <si>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</si>
  <si>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</si>
  <si>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</si>
  <si>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</si>
  <si>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</si>
  <si>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</si>
  <si>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</si>
  <si>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</si>
  <si>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</si>
  <si>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</si>
  <si>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</si>
  <si>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</si>
  <si>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</si>
  <si>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</si>
  <si>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</si>
  <si>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</si>
  <si>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</si>
  <si>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</si>
  <si>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</si>
  <si>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</si>
  <si>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</si>
  <si>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</si>
  <si>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</si>
  <si>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</si>
  <si>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</si>
  <si>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</si>
  <si>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</si>
  <si>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</si>
  <si>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</si>
  <si>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</si>
  <si>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</si>
  <si>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</si>
  <si>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</si>
  <si>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</si>
  <si>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</si>
  <si>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</si>
  <si>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</si>
  <si>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</si>
  <si>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</si>
  <si>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</si>
  <si>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</si>
  <si>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</si>
  <si>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</si>
  <si>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</si>
  <si>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</si>
  <si>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</si>
  <si>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</si>
  <si>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</si>
  <si>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</si>
  <si>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</si>
  <si>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</si>
  <si>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</si>
  <si>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</si>
  <si>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</si>
  <si>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</si>
  <si>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</si>
  <si>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</si>
  <si>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</si>
  <si>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</si>
  <si>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</si>
  <si>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</si>
  <si>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</si>
  <si>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</si>
  <si>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</si>
  <si>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</si>
  <si>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</si>
  <si>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</si>
  <si>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</si>
  <si>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</si>
  <si>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</si>
  <si>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</si>
  <si>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</si>
  <si>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</si>
  <si>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</si>
  <si>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</si>
  <si>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</si>
  <si>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</si>
  <si>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</si>
  <si>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</si>
  <si>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</si>
  <si>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</si>
  <si>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</si>
  <si>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</si>
  <si>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</si>
  <si>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</si>
  <si>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</si>
  <si>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</si>
  <si>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</si>
  <si>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</si>
  <si>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</si>
  <si>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</si>
  <si>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</si>
  <si>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</si>
  <si>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</si>
  <si>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</si>
  <si>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</si>
  <si>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</si>
  <si>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</si>
  <si>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</si>
  <si>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</si>
  <si>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</si>
  <si>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</si>
  <si>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</si>
  <si>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</si>
  <si>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</si>
  <si>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</si>
  <si>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</si>
  <si>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</si>
  <si>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</si>
  <si>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</si>
  <si>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</si>
  <si>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</si>
  <si>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</si>
  <si>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</si>
  <si>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</si>
  <si>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</si>
  <si>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</si>
  <si>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</si>
  <si>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</si>
  <si>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</si>
  <si>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</si>
  <si>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</si>
  <si>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</si>
  <si>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</si>
  <si>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</si>
  <si>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</si>
  <si>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</si>
  <si>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</si>
  <si>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</si>
  <si>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</si>
  <si>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</si>
  <si>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</si>
  <si>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</si>
  <si>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</si>
  <si>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</si>
  <si>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</si>
  <si>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</si>
  <si>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</si>
  <si>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</si>
  <si>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</si>
  <si>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</si>
  <si>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</si>
  <si>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</si>
  <si>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</si>
  <si>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</si>
  <si>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</si>
  <si>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</si>
  <si>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</si>
  <si>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</si>
  <si>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</si>
  <si>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</si>
  <si>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</si>
  <si>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</si>
  <si>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</si>
  <si>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</si>
  <si>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</si>
  <si>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</si>
  <si>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</si>
  <si>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</si>
  <si>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</si>
  <si>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</si>
  <si>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</si>
  <si>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</si>
  <si>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</si>
  <si>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</si>
  <si>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</si>
  <si>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</si>
  <si>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</si>
  <si>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</si>
  <si>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</si>
  <si>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</si>
  <si>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</si>
  <si>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</si>
  <si>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</si>
  <si>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</si>
  <si>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</si>
  <si>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</si>
  <si>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</si>
  <si>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</si>
  <si>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</si>
  <si>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</si>
  <si>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</si>
  <si>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</si>
  <si>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</si>
  <si>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</si>
  <si>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</si>
  <si>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</si>
  <si>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</si>
  <si>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</si>
  <si>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</si>
  <si>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</si>
  <si>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</si>
  <si>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</si>
  <si>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</si>
  <si>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</si>
  <si>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</si>
  <si>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</si>
  <si>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</si>
  <si>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</si>
  <si>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</si>
  <si>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</si>
  <si>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</si>
  <si>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</si>
  <si>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</si>
  <si>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</si>
  <si>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</si>
  <si>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</si>
  <si>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</si>
  <si>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</si>
  <si>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</si>
  <si>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</si>
  <si>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</si>
  <si>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</si>
  <si>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</si>
  <si>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</si>
  <si>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</si>
  <si>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</si>
  <si>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</si>
  <si>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</si>
  <si>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</si>
  <si>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</si>
  <si>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</si>
  <si>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</si>
  <si>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</si>
  <si>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</si>
  <si>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</si>
  <si>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</si>
  <si>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</si>
  <si>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</si>
  <si>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</si>
  <si>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</si>
  <si>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</si>
  <si>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</si>
  <si>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</si>
  <si>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</si>
  <si>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</si>
  <si>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</si>
  <si>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</si>
  <si>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</si>
  <si>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</si>
  <si>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</si>
  <si>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</si>
  <si>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</si>
  <si>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</si>
  <si>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</si>
  <si>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</si>
  <si>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</si>
  <si>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</si>
  <si>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</si>
  <si>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</si>
  <si>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</si>
  <si>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</si>
  <si>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</si>
  <si>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</si>
  <si>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</si>
  <si>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</si>
  <si>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</si>
  <si>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</si>
  <si>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</si>
  <si>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</si>
  <si>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</si>
  <si>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</si>
  <si>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</si>
  <si>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</si>
  <si>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</si>
  <si>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</si>
  <si>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</si>
  <si>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</si>
  <si>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</si>
  <si>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</si>
  <si>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</si>
  <si>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</si>
  <si>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</si>
  <si>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</si>
  <si>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</si>
  <si>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</si>
  <si>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</si>
  <si>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</si>
  <si>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</si>
  <si>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</si>
  <si>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</si>
  <si>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</si>
  <si>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</si>
  <si>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</si>
  <si>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</si>
  <si>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</si>
  <si>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</si>
  <si>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</si>
  <si>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</si>
  <si>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</si>
  <si>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</si>
  <si>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</si>
  <si>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</si>
  <si>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</si>
  <si>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</si>
  <si>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</si>
  <si>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</si>
  <si>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</si>
  <si>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</si>
  <si>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</si>
  <si>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</si>
  <si>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</si>
  <si>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</si>
  <si>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</si>
  <si>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</si>
  <si>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</si>
  <si>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</si>
  <si>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</si>
  <si>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</si>
  <si>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</si>
  <si>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</si>
  <si>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</si>
  <si>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</si>
  <si>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</si>
  <si>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</si>
  <si>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</si>
  <si>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</si>
  <si>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</si>
  <si>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</si>
  <si>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</si>
  <si>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</si>
  <si>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</si>
  <si>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</si>
  <si>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</si>
  <si>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</si>
  <si>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</si>
  <si>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</si>
  <si>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</si>
  <si>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</si>
  <si>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</si>
  <si>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</si>
  <si>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</si>
  <si>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</si>
  <si>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</si>
  <si>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</si>
  <si>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</si>
  <si>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</si>
  <si>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</si>
  <si>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</si>
  <si>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</si>
  <si>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</si>
  <si>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</si>
  <si>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</si>
  <si>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</si>
  <si>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</si>
  <si>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</si>
  <si>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</si>
  <si>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</si>
  <si>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</si>
  <si>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</si>
  <si>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</si>
  <si>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</si>
  <si>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</si>
  <si>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</si>
  <si>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</si>
  <si>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</si>
  <si>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</si>
  <si>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</si>
  <si>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</si>
  <si>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</si>
  <si>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</si>
  <si>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</si>
  <si>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</si>
  <si>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</si>
  <si>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</si>
  <si>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</si>
  <si>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</si>
  <si>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</si>
  <si>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</si>
  <si>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</si>
  <si>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</si>
  <si>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</si>
  <si>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</si>
  <si>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</si>
  <si>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</si>
  <si>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</si>
  <si>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</si>
  <si>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</si>
  <si>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</si>
  <si>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</si>
  <si>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</si>
  <si>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</si>
  <si>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</si>
  <si>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</si>
  <si>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</si>
  <si>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</si>
  <si>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</si>
  <si>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</si>
  <si>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</si>
  <si>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</si>
  <si>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</si>
  <si>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</si>
  <si>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</si>
  <si>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</si>
  <si>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</si>
  <si>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</si>
  <si>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</si>
  <si>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</si>
  <si>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</si>
  <si>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</si>
  <si>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</si>
  <si>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</si>
  <si>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</si>
  <si>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</si>
  <si>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</si>
  <si>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</si>
  <si>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</si>
  <si>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</si>
  <si>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</si>
  <si>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</si>
  <si>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</si>
  <si>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</si>
  <si>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</si>
  <si>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</si>
  <si>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</si>
  <si>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</si>
  <si>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</si>
  <si>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</si>
  <si>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</si>
  <si>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</si>
  <si>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</si>
  <si>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</si>
  <si>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</si>
  <si>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</si>
  <si>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</si>
  <si>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</si>
  <si>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</si>
  <si>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</si>
  <si>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</si>
  <si>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</si>
  <si>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</si>
  <si>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</si>
  <si>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</si>
  <si>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</si>
  <si>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</si>
  <si>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</si>
  <si>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</si>
  <si>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</si>
  <si>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</si>
  <si>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</si>
  <si>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</si>
  <si>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</si>
  <si>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</si>
  <si>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</si>
  <si>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</si>
  <si>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</si>
  <si>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</si>
  <si>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</si>
  <si>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</si>
  <si>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</si>
  <si>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</si>
  <si>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</si>
  <si>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</si>
  <si>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</si>
  <si>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</si>
  <si>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</si>
  <si>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</si>
  <si>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</si>
  <si>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</si>
  <si>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</si>
  <si>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</si>
  <si>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</si>
  <si>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</si>
  <si>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</si>
  <si>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</si>
  <si>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</si>
  <si>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</si>
  <si>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</si>
  <si>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</si>
  <si>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</si>
  <si>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</si>
  <si>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</si>
  <si>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</si>
  <si>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</si>
  <si>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</si>
  <si>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</si>
  <si>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</si>
  <si>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</si>
  <si>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</si>
  <si>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</si>
  <si>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</si>
  <si>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</si>
  <si>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</si>
  <si>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</si>
  <si>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</si>
  <si>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</si>
  <si>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</si>
  <si>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</si>
  <si>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</si>
  <si>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</si>
  <si>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</si>
  <si>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</si>
  <si>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</si>
  <si>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</si>
  <si>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</si>
  <si>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</si>
  <si>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</si>
  <si>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</si>
  <si>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</si>
  <si>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</si>
  <si>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</si>
  <si>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</si>
  <si>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</si>
  <si>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</si>
  <si>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</si>
  <si>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</si>
  <si>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</si>
  <si>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</si>
  <si>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</si>
  <si>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</si>
  <si>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</si>
  <si>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</si>
  <si>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</si>
  <si>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</si>
  <si>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</si>
  <si>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</si>
  <si>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</si>
  <si>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</si>
  <si>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</si>
  <si>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</si>
  <si>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</si>
  <si>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</si>
  <si>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</si>
  <si>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</si>
  <si>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</si>
  <si>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</si>
  <si>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</si>
  <si>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</si>
  <si>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</si>
  <si>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</si>
  <si>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</si>
  <si>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</si>
  <si>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</si>
  <si>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</si>
  <si>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</si>
  <si>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</si>
  <si>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</si>
  <si>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</si>
  <si>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</si>
  <si>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</si>
  <si>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</si>
  <si>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</si>
  <si>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</si>
  <si>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</si>
  <si>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</si>
  <si>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</si>
  <si>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</si>
  <si>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</si>
  <si>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</si>
  <si>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</si>
  <si>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</si>
  <si>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</si>
  <si>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</si>
  <si>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</si>
  <si>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</si>
  <si>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</si>
  <si>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</si>
  <si>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</si>
  <si>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</si>
  <si>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</si>
  <si>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</si>
  <si>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</si>
  <si>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</si>
  <si>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</si>
  <si>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</si>
  <si>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</si>
  <si>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</si>
  <si>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</si>
  <si>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</si>
  <si>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</si>
  <si>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</si>
  <si>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</si>
  <si>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</si>
  <si>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</si>
  <si>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</si>
  <si>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</si>
  <si>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</si>
  <si>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</si>
  <si>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</si>
  <si>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</si>
  <si>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</si>
  <si>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</si>
  <si>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</si>
  <si>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</si>
  <si>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</si>
  <si>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</si>
  <si>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</si>
  <si>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</si>
  <si>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</si>
  <si>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</si>
  <si>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</si>
  <si>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</si>
  <si>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</si>
  <si>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</si>
  <si>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</si>
  <si>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</si>
  <si>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</si>
  <si>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</si>
  <si>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</si>
  <si>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</si>
  <si>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</si>
  <si>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</si>
  <si>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</si>
  <si>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</si>
  <si>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</si>
  <si>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</si>
  <si>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</si>
  <si>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</si>
  <si>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</si>
  <si>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</si>
  <si>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</si>
  <si>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</si>
  <si>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</si>
  <si>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</si>
  <si>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</si>
  <si>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</si>
  <si>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</si>
  <si>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</si>
  <si>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</si>
  <si>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</si>
  <si>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</si>
  <si>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</si>
  <si>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</si>
  <si>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</si>
  <si>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</si>
  <si>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</si>
  <si>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</si>
  <si>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</si>
  <si>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</si>
  <si>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</si>
  <si>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</si>
  <si>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</si>
  <si>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</si>
  <si>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</si>
  <si>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</si>
  <si>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</si>
  <si>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</si>
  <si>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</si>
  <si>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</si>
  <si>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</si>
  <si>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</si>
  <si>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</si>
  <si>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</si>
  <si>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</si>
  <si>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</si>
  <si>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</si>
  <si>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</si>
  <si>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</si>
  <si>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</si>
  <si>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</si>
  <si>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</si>
  <si>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</si>
  <si>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</si>
  <si>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</si>
  <si>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</si>
  <si>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</si>
  <si>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</si>
  <si>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</si>
  <si>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</si>
  <si>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</si>
  <si>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</si>
  <si>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</si>
  <si>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</si>
  <si>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</si>
  <si>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</si>
  <si>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</si>
  <si>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</si>
  <si>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</si>
  <si>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</si>
  <si>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</si>
  <si>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</si>
  <si>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</si>
  <si>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</si>
  <si>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</si>
  <si>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</si>
  <si>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</si>
  <si>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</si>
  <si>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</si>
  <si>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</si>
  <si>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</si>
  <si>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</si>
  <si>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</si>
  <si>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</si>
  <si>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</si>
  <si>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</si>
  <si>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</si>
  <si>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</si>
  <si>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</si>
  <si>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</si>
  <si>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</si>
  <si>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</si>
  <si>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</si>
  <si>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</si>
  <si>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</si>
  <si>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</si>
  <si>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</si>
  <si>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</si>
  <si>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</si>
  <si>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</si>
  <si>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</si>
  <si>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</si>
  <si>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</si>
  <si>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</si>
  <si>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</si>
  <si>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</si>
  <si>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</si>
  <si>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</si>
  <si>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</si>
  <si>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</si>
  <si>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</si>
  <si>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</si>
  <si>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</si>
  <si>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</si>
  <si>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</si>
  <si>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</si>
  <si>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</si>
  <si>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</si>
  <si>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</si>
  <si>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</si>
  <si>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</si>
  <si>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</si>
  <si>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</si>
  <si>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</si>
  <si>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</si>
  <si>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</si>
  <si>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</si>
  <si>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</si>
  <si>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</si>
  <si>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</si>
  <si>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</si>
  <si>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</si>
  <si>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</si>
  <si>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</si>
  <si>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</si>
  <si>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</si>
  <si>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</si>
  <si>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</si>
  <si>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</si>
  <si>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</si>
  <si>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</si>
  <si>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</si>
  <si>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</si>
  <si>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</si>
  <si>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</si>
  <si>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</si>
  <si>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</si>
  <si>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</si>
  <si>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</si>
  <si>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</si>
  <si>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</si>
  <si>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</si>
  <si>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</si>
  <si>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</si>
  <si>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</si>
  <si>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</si>
  <si>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</si>
  <si>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</si>
  <si>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</si>
  <si>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</si>
  <si>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</si>
  <si>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</si>
  <si>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</si>
  <si>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</si>
  <si>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</si>
  <si>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</si>
  <si>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</si>
  <si>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</si>
  <si>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</si>
  <si>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</si>
  <si>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</si>
  <si>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</si>
  <si>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</si>
  <si>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</si>
  <si>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</si>
  <si>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</si>
  <si>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</si>
  <si>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</si>
  <si>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</si>
  <si>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</si>
  <si>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</si>
  <si>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</si>
  <si>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</si>
  <si>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</si>
  <si>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</si>
  <si>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</si>
  <si>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</si>
  <si>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</si>
  <si>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</si>
  <si>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</si>
  <si>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</si>
  <si>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</si>
  <si>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</si>
  <si>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</si>
  <si>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</si>
  <si>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</si>
  <si>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</si>
  <si>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</si>
  <si>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</si>
  <si>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</si>
  <si>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</si>
  <si>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</si>
  <si>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</si>
  <si>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</si>
  <si>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</si>
  <si>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</si>
  <si>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</si>
  <si>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</si>
  <si>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</si>
  <si>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</si>
  <si>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</si>
  <si>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</si>
  <si>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</si>
  <si>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</si>
  <si>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</si>
  <si>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</si>
  <si>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</si>
  <si>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</si>
  <si>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</si>
  <si>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</si>
  <si>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</si>
  <si>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</si>
  <si>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</si>
  <si>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</si>
  <si>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</si>
  <si>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</si>
  <si>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</si>
  <si>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</si>
  <si>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</si>
  <si>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</si>
  <si>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</si>
  <si>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</si>
  <si>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</si>
  <si>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</si>
  <si>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</si>
  <si>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</si>
  <si>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</si>
  <si>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</si>
  <si>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</si>
  <si>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</si>
  <si>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</si>
  <si>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</si>
  <si>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</si>
  <si>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</si>
  <si>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</si>
  <si>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</si>
  <si>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</si>
  <si>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</si>
  <si>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</si>
  <si>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</si>
  <si>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</si>
  <si>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</si>
  <si>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</si>
  <si>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</si>
  <si>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</si>
  <si>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</si>
  <si>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</si>
  <si>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</si>
  <si>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</si>
  <si>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</si>
  <si>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</si>
  <si>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</si>
  <si>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</si>
  <si>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</si>
  <si>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</si>
  <si>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</si>
  <si>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</si>
  <si>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</si>
  <si>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</si>
  <si>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</si>
  <si>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</si>
  <si>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</si>
  <si>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</si>
  <si>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</si>
  <si>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</si>
  <si>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</si>
  <si>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</si>
  <si>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</si>
  <si>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</si>
  <si>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</si>
  <si>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</si>
  <si>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</si>
  <si>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</si>
  <si>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</si>
  <si>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</si>
  <si>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</si>
  <si>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</si>
  <si>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</si>
  <si>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</si>
  <si>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</si>
  <si>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</si>
  <si>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</si>
  <si>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</si>
  <si>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</si>
  <si>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</si>
  <si>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</si>
  <si>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</si>
  <si>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</si>
  <si>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</si>
  <si>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</si>
  <si>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</si>
  <si>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</si>
  <si>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</si>
  <si>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</si>
  <si>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</si>
  <si>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</si>
  <si>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</si>
  <si>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</si>
  <si>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</si>
  <si>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</si>
  <si>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</si>
  <si>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</si>
  <si>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</si>
  <si>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</si>
  <si>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</si>
  <si>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</si>
  <si>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</si>
  <si>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</si>
  <si>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</si>
  <si>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</si>
  <si>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</si>
  <si>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</si>
  <si>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</si>
  <si>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</si>
  <si>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</si>
  <si>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</si>
  <si>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</si>
  <si>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</si>
  <si>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</si>
  <si>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</si>
  <si>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</si>
  <si>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</si>
  <si>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</si>
  <si>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</si>
  <si>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</si>
  <si>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</si>
  <si>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</si>
  <si>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</si>
  <si>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</si>
  <si>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</si>
  <si>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</si>
  <si>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</si>
  <si>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</si>
  <si>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</si>
  <si>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</si>
  <si>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</si>
  <si>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</si>
  <si>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</si>
  <si>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</si>
  <si>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</si>
  <si>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</si>
  <si>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</si>
  <si>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</si>
  <si>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</si>
  <si>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</si>
  <si>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</si>
  <si>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</si>
  <si>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</si>
  <si>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</si>
  <si>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</si>
  <si>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</si>
  <si>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</si>
  <si>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</si>
  <si>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</si>
  <si>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</si>
  <si>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</si>
  <si>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</si>
  <si>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</si>
  <si>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</si>
  <si>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</si>
  <si>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</si>
  <si>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</si>
  <si>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</si>
  <si>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</si>
  <si>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</si>
  <si>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</si>
  <si>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</si>
  <si>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</si>
  <si>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</si>
  <si>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</si>
  <si>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</si>
  <si>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</si>
  <si>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</si>
  <si>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</si>
  <si>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</si>
  <si>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</si>
  <si>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</si>
  <si>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</si>
  <si>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</si>
  <si>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</si>
  <si>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</si>
  <si>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</si>
  <si>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</si>
  <si>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</si>
  <si>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</si>
  <si>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</si>
  <si>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</si>
  <si>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</si>
  <si>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</si>
  <si>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</si>
  <si>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</si>
  <si>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</si>
  <si>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</si>
  <si>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</si>
  <si>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</si>
  <si>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</si>
  <si>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</si>
  <si>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</si>
  <si>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</si>
  <si>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</si>
  <si>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</si>
  <si>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</si>
  <si>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</si>
  <si>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</si>
  <si>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</si>
  <si>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</si>
  <si>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</si>
  <si>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</si>
  <si>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</si>
  <si>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</si>
  <si>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</si>
  <si>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</si>
  <si>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</si>
  <si>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</si>
  <si>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</si>
  <si>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</si>
  <si>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</si>
  <si>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</si>
  <si>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</si>
  <si>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</si>
  <si>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</si>
  <si>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</si>
  <si>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</si>
  <si>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</si>
  <si>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</si>
  <si>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</si>
  <si>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</si>
  <si>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</si>
  <si>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</si>
  <si>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</si>
  <si>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</si>
  <si>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</si>
  <si>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</si>
  <si>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</si>
  <si>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</si>
  <si>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</si>
  <si>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</si>
  <si>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</si>
  <si>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</si>
  <si>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</si>
  <si>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</si>
  <si>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</si>
  <si>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</si>
  <si>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</si>
  <si>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</si>
  <si>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</si>
  <si>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</si>
  <si>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</si>
  <si>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</si>
  <si>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</si>
  <si>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</si>
  <si>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</si>
  <si>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</si>
  <si>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</si>
  <si>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</si>
  <si>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</si>
  <si>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</si>
  <si>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</si>
  <si>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</si>
  <si>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</si>
  <si>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</si>
  <si>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</si>
  <si>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</si>
  <si>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</si>
  <si>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</si>
  <si>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</si>
  <si>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</si>
  <si>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</si>
  <si>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</si>
  <si>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</si>
  <si>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</si>
  <si>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</si>
  <si>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</si>
  <si>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</si>
  <si>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</si>
  <si>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</si>
  <si>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</si>
  <si>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</si>
  <si>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</si>
  <si>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</si>
  <si>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</si>
  <si>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</si>
  <si>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</si>
  <si>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</si>
  <si>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</si>
  <si>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</si>
  <si>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</si>
  <si>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</si>
  <si>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</si>
  <si>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</si>
  <si>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</si>
  <si>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</si>
  <si>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</si>
  <si>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</si>
  <si>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</si>
  <si>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</si>
  <si>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</si>
  <si>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</si>
  <si>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</si>
  <si>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</si>
  <si>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</si>
  <si>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</si>
  <si>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</si>
  <si>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</si>
  <si>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</si>
  <si>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</si>
  <si>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</si>
  <si>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</si>
  <si>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</si>
  <si>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</si>
  <si>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</si>
  <si>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</si>
  <si>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</si>
  <si>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</si>
  <si>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</si>
  <si>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</si>
  <si>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</si>
  <si>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</si>
  <si>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</si>
  <si>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</si>
  <si>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</si>
  <si>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</si>
  <si>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</si>
  <si>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</si>
  <si>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</si>
  <si>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</si>
  <si>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</si>
  <si>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</si>
  <si>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</si>
  <si>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</si>
  <si>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</si>
  <si>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</si>
  <si>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</si>
  <si>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</si>
  <si>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</si>
  <si>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</si>
  <si>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</si>
  <si>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</si>
  <si>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</si>
  <si>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</si>
  <si>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</si>
  <si>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</si>
  <si>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</si>
  <si>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</si>
  <si>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</si>
  <si>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</si>
  <si>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</si>
  <si>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</si>
  <si>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</si>
  <si>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</si>
  <si>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</si>
  <si>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</si>
  <si>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</si>
  <si>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</si>
  <si>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</si>
  <si>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</si>
  <si>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</si>
  <si>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</si>
  <si>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</si>
  <si>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</si>
  <si>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</si>
  <si>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</si>
  <si>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</si>
  <si>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</si>
  <si>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</si>
  <si>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</si>
  <si>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</si>
  <si>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</si>
  <si>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</si>
  <si>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</si>
  <si>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</si>
  <si>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</si>
  <si>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</si>
  <si>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</si>
  <si>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</si>
  <si>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</si>
  <si>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</si>
  <si>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</si>
  <si>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</si>
  <si>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</si>
  <si>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</si>
  <si>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</si>
  <si>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</si>
  <si>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</si>
  <si>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</si>
  <si>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</si>
  <si>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</si>
  <si>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</si>
  <si>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</si>
  <si>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</si>
  <si>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</si>
  <si>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</si>
  <si>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</si>
  <si>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</si>
  <si>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</si>
  <si>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</si>
  <si>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</si>
  <si>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</si>
  <si>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</si>
  <si>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</si>
  <si>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</si>
  <si>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</si>
  <si>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</si>
  <si>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</si>
  <si>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</si>
  <si>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</si>
  <si>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</si>
  <si>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</si>
  <si>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</si>
  <si>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</si>
  <si>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</si>
  <si>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</si>
  <si>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</si>
  <si>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</si>
  <si>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</si>
  <si>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</si>
  <si>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</si>
  <si>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</si>
  <si>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</si>
  <si>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</si>
  <si>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</si>
  <si>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</si>
  <si>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</si>
  <si>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</si>
  <si>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</si>
  <si>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</si>
  <si>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</si>
  <si>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</si>
  <si>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</si>
  <si>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</si>
  <si>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</si>
  <si>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</si>
  <si>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</si>
  <si>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</si>
  <si>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</si>
  <si>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</si>
  <si>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</si>
  <si>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</si>
  <si>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</si>
  <si>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</si>
  <si>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</si>
  <si>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</si>
  <si>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</si>
  <si>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</si>
  <si>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</si>
  <si>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</si>
  <si>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</si>
  <si>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</si>
  <si>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</si>
  <si>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</si>
  <si>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</si>
  <si>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</si>
  <si>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</si>
  <si>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</si>
  <si>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</si>
  <si>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</si>
  <si>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</si>
  <si>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</si>
  <si>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</si>
  <si>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</si>
  <si>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</si>
  <si>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</si>
  <si>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</si>
  <si>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</si>
  <si>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</si>
  <si>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</si>
  <si>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</si>
  <si>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</si>
  <si>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</si>
  <si>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</si>
  <si>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</si>
  <si>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</si>
  <si>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</si>
  <si>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</si>
  <si>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</si>
  <si>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</si>
  <si>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</si>
  <si>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</si>
  <si>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</si>
  <si>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</si>
  <si>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</si>
  <si>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</si>
  <si>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</si>
  <si>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</si>
  <si>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</si>
  <si>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</si>
  <si>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</si>
  <si>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</si>
  <si>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</si>
  <si>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</si>
  <si>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</si>
  <si>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</si>
  <si>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</si>
  <si>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</si>
  <si>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</si>
  <si>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</si>
  <si>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</si>
  <si>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</si>
  <si>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</si>
  <si>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</si>
  <si>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</si>
  <si>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</si>
  <si>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</si>
  <si>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</si>
  <si>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</si>
  <si>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</si>
  <si>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</si>
  <si>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</si>
  <si>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</si>
  <si>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</si>
  <si>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</si>
  <si>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</si>
  <si>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</si>
  <si>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</si>
  <si>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</si>
  <si>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</si>
  <si>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</si>
  <si>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</si>
  <si>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</si>
  <si>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</si>
  <si>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</si>
  <si>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</si>
  <si>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</si>
  <si>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</si>
  <si>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</si>
  <si>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</si>
  <si>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</si>
  <si>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</si>
  <si>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</si>
  <si>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</si>
  <si>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</si>
  <si>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</si>
  <si>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</si>
  <si>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</si>
  <si>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</si>
  <si>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</si>
  <si>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</si>
  <si>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</si>
  <si>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</si>
  <si>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</si>
  <si>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</si>
  <si>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</si>
  <si>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</si>
  <si>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</si>
  <si>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</si>
  <si>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</si>
  <si>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</si>
  <si>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</si>
  <si>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</si>
  <si>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</si>
  <si>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</si>
  <si>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</si>
  <si>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</si>
  <si>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</si>
  <si>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</si>
  <si>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</si>
  <si>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</si>
  <si>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</si>
  <si>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</si>
  <si>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</si>
  <si>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</si>
  <si>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</si>
  <si>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</si>
  <si>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</si>
  <si>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</si>
  <si>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</si>
  <si>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</si>
  <si>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</si>
  <si>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</si>
  <si>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</si>
  <si>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</si>
  <si>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</si>
  <si>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</si>
  <si>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</si>
  <si>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</si>
  <si>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</si>
  <si>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</si>
  <si>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</si>
  <si>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</si>
  <si>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</si>
  <si>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</si>
  <si>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</si>
  <si>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</si>
  <si>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</si>
  <si>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</si>
  <si>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</si>
  <si>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</si>
  <si>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</si>
  <si>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</si>
  <si>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</si>
  <si>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</si>
  <si>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</si>
  <si>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</si>
  <si>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</si>
  <si>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</si>
  <si>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</si>
  <si>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</si>
  <si>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</si>
  <si>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</si>
  <si>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</si>
  <si>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</si>
  <si>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</si>
  <si>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</si>
  <si>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</si>
  <si>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</si>
  <si>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</si>
  <si>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</si>
  <si>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</si>
  <si>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</si>
  <si>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</si>
  <si>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</si>
  <si>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</si>
  <si>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</si>
  <si>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</si>
  <si>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</si>
  <si>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</si>
  <si>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</si>
  <si>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</si>
  <si>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</si>
  <si>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</si>
  <si>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</si>
  <si>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</si>
  <si>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</si>
  <si>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</si>
  <si>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</si>
  <si>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</si>
  <si>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</si>
  <si>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</si>
  <si>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</si>
  <si>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</si>
  <si>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</si>
  <si>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</si>
  <si>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</si>
  <si>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</si>
  <si>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</si>
  <si>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</si>
  <si>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</si>
  <si>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</si>
  <si>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</si>
  <si>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</si>
  <si>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</si>
  <si>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</si>
  <si>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</si>
  <si>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</si>
  <si>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</si>
  <si>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</si>
  <si>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</si>
  <si>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</si>
  <si>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</si>
  <si>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</si>
  <si>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</si>
  <si>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</si>
  <si>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</si>
  <si>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</si>
  <si>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</si>
  <si>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</si>
  <si>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</si>
  <si>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</si>
  <si>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</si>
  <si>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</si>
  <si>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</si>
  <si>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</si>
  <si>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</si>
  <si>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</si>
  <si>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</si>
  <si>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</si>
  <si>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</si>
  <si>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</si>
  <si>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</si>
  <si>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</si>
  <si>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</si>
  <si>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</si>
  <si>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</si>
  <si>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</si>
  <si>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</si>
  <si>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</si>
  <si>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</si>
  <si>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</si>
  <si>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</si>
  <si>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</si>
  <si>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</si>
  <si>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</si>
  <si>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</si>
  <si>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</si>
  <si>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</si>
  <si>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</si>
  <si>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</si>
  <si>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</si>
  <si>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</si>
  <si>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</si>
  <si>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</si>
  <si>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</si>
  <si>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</si>
  <si>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</si>
  <si>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</si>
  <si>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</si>
  <si>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</si>
  <si>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</si>
  <si>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</si>
  <si>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</si>
  <si>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</si>
  <si>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</si>
  <si>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</si>
  <si>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</si>
  <si>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</si>
  <si>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</si>
  <si>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</si>
  <si>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</si>
  <si>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</si>
  <si>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</si>
  <si>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</si>
  <si>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</si>
  <si>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</si>
  <si>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</si>
  <si>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</si>
  <si>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</si>
  <si>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</si>
  <si>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</si>
  <si>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</si>
  <si>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</si>
  <si>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</si>
  <si>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</si>
  <si>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</si>
  <si>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</si>
  <si>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</si>
  <si>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</si>
  <si>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</si>
  <si>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</si>
  <si>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</si>
  <si>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</si>
  <si>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</si>
  <si>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</si>
  <si>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</si>
  <si>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</si>
  <si>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</si>
  <si>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</si>
  <si>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</si>
  <si>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</si>
  <si>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</si>
  <si>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</si>
  <si>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</si>
  <si>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</si>
  <si>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</si>
  <si>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</si>
  <si>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</si>
  <si>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</si>
  <si>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</si>
  <si>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</si>
  <si>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</si>
  <si>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</si>
  <si>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</si>
  <si>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</si>
  <si>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</si>
  <si>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</si>
  <si>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</si>
  <si>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</si>
  <si>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</si>
  <si>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</si>
  <si>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</si>
  <si>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</si>
  <si>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</si>
  <si>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</si>
  <si>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</si>
  <si>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</si>
  <si>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</si>
  <si>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</si>
  <si>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</si>
  <si>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</si>
  <si>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</si>
  <si>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</si>
  <si>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</si>
  <si>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</si>
  <si>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</si>
  <si>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</si>
  <si>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</si>
  <si>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</si>
  <si>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</si>
  <si>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</si>
  <si>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</si>
  <si>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</si>
  <si>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</si>
  <si>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</si>
  <si>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</si>
  <si>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</si>
  <si>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</si>
  <si>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</si>
  <si>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</si>
  <si>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</si>
  <si>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</si>
  <si>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</si>
  <si>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</si>
  <si>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</si>
  <si>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</si>
  <si>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</si>
  <si>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</si>
  <si>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</si>
  <si>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</si>
  <si>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</si>
  <si>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</si>
  <si>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</si>
  <si>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</si>
  <si>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</si>
  <si>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</si>
  <si>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</si>
  <si>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</si>
  <si>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</si>
  <si>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</si>
  <si>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</si>
  <si>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</si>
  <si>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</si>
  <si>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</si>
  <si>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</si>
  <si>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</si>
  <si>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</si>
  <si>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</si>
  <si>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</si>
  <si>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</si>
  <si>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</si>
  <si>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</si>
  <si>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</si>
  <si>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</si>
  <si>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</si>
  <si>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</si>
  <si>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</si>
  <si>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</si>
  <si>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</si>
  <si>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</si>
  <si>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</si>
  <si>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</si>
  <si>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</si>
  <si>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</si>
  <si>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</si>
  <si>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</si>
  <si>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</si>
  <si>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</si>
  <si>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</si>
  <si>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</si>
  <si>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</si>
  <si>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</si>
  <si>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</si>
  <si>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</si>
  <si>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</si>
  <si>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</si>
  <si>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</si>
  <si>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</si>
  <si>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</si>
  <si>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</si>
  <si>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</si>
  <si>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</si>
  <si>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</si>
  <si>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</si>
  <si>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</si>
  <si>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</si>
  <si>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</si>
  <si>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</si>
  <si>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</si>
  <si>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</si>
  <si>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</si>
  <si>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</si>
  <si>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</si>
  <si>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</si>
  <si>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</si>
  <si>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</si>
  <si>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</si>
  <si>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</si>
  <si>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</si>
  <si>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</si>
  <si>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</si>
  <si>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</si>
  <si>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</si>
  <si>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</si>
  <si>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</si>
  <si>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</si>
  <si>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</si>
  <si>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</si>
  <si>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</si>
  <si>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</si>
  <si>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</si>
  <si>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</si>
  <si>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</si>
  <si>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</si>
  <si>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</si>
  <si>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</si>
  <si>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</si>
  <si>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</si>
  <si>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</si>
  <si>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</si>
  <si>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</si>
  <si>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</si>
  <si>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</si>
  <si>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</si>
  <si>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</si>
  <si>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</si>
  <si>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</si>
  <si>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</si>
  <si>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</si>
  <si>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</si>
  <si>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</si>
  <si>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</si>
  <si>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</si>
  <si>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</si>
  <si>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</si>
  <si>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</si>
  <si>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</si>
  <si>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</si>
  <si>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</si>
  <si>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</si>
  <si>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</si>
  <si>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</si>
  <si>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</si>
  <si>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</si>
  <si>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</si>
  <si>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</si>
  <si>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</si>
  <si>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</si>
  <si>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</si>
  <si>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</si>
  <si>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</si>
  <si>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</si>
  <si>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</si>
  <si>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</si>
  <si>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</si>
  <si>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</si>
  <si>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</si>
  <si>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</si>
  <si>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</si>
  <si>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</si>
  <si>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</si>
  <si>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</si>
  <si>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</si>
  <si>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</si>
  <si>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</si>
  <si>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</si>
  <si>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</si>
  <si>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</si>
  <si>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</si>
  <si>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</si>
  <si>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</si>
  <si>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</si>
  <si>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</si>
  <si>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</si>
  <si>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</si>
  <si>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</si>
  <si>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</si>
  <si>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</si>
  <si>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</si>
  <si>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</si>
  <si>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</si>
  <si>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</si>
  <si>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</si>
  <si>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</si>
  <si>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</si>
  <si>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</si>
  <si>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</si>
  <si>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</si>
  <si>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</si>
  <si>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</si>
  <si>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</si>
  <si>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</si>
  <si>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</si>
  <si>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</si>
  <si>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</si>
  <si>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</si>
  <si>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</si>
  <si>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</si>
  <si>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</si>
  <si>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</si>
  <si>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</si>
  <si>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</si>
  <si>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</si>
  <si>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</si>
  <si>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</si>
  <si>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</si>
  <si>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</si>
  <si>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</si>
  <si>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</si>
  <si>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</si>
  <si>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</si>
  <si>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</si>
  <si>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</si>
  <si>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</si>
  <si>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</si>
  <si>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</si>
  <si>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</si>
  <si>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</si>
  <si>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</si>
  <si>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</si>
  <si>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</si>
  <si>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</si>
  <si>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</si>
  <si>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</si>
  <si>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</si>
  <si>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</si>
  <si>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</si>
  <si>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</si>
  <si>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</si>
  <si>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</si>
  <si>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</si>
  <si>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</si>
  <si>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</si>
  <si>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</si>
  <si>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</si>
  <si>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</si>
  <si>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</si>
  <si>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</si>
  <si>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</si>
  <si>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</si>
  <si>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</si>
  <si>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</si>
  <si>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</si>
  <si>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</si>
  <si>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</si>
  <si>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</si>
  <si>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</si>
  <si>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</si>
  <si>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</si>
  <si>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</si>
  <si>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</si>
  <si>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</si>
  <si>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</si>
  <si>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</si>
  <si>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</si>
  <si>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</si>
  <si>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</si>
  <si>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</si>
  <si>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</si>
  <si>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</si>
  <si>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</si>
  <si>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</si>
  <si>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</si>
  <si>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</si>
  <si>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</si>
  <si>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</si>
  <si>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</si>
  <si>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</si>
  <si>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</si>
  <si>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</si>
  <si>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</si>
  <si>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</si>
  <si>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</si>
  <si>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</si>
  <si>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</si>
  <si>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</si>
  <si>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</si>
  <si>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</si>
  <si>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</si>
  <si>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</si>
  <si>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</si>
  <si>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</si>
  <si>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</si>
  <si>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</si>
  <si>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</si>
  <si>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</si>
  <si>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</si>
  <si>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</si>
  <si>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</si>
  <si>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</si>
  <si>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</si>
  <si>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</si>
  <si>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</si>
  <si>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</si>
  <si>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</si>
  <si>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</si>
  <si>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</si>
  <si>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</si>
  <si>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</si>
  <si>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</si>
  <si>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</si>
  <si>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</si>
  <si>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</si>
  <si>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</si>
  <si>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</si>
  <si>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</si>
  <si>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</si>
  <si>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</si>
  <si>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</si>
  <si>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</si>
  <si>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</si>
  <si>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</si>
  <si>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</si>
  <si>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</si>
  <si>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</si>
  <si>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</si>
  <si>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</si>
  <si>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</si>
  <si>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</si>
  <si>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</si>
  <si>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</si>
  <si>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</si>
  <si>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</si>
  <si>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</si>
  <si>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</si>
  <si>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</si>
  <si>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</si>
  <si>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</si>
  <si>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</si>
  <si>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</si>
  <si>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</si>
  <si>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</si>
  <si>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</si>
  <si>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</si>
  <si>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</si>
  <si>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</si>
  <si>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</si>
  <si>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</si>
  <si>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</si>
  <si>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</si>
  <si>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</si>
  <si>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</si>
  <si>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</si>
  <si>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</si>
  <si>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</si>
  <si>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</si>
  <si>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</si>
  <si>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</si>
  <si>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</si>
  <si>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</si>
  <si>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</si>
  <si>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</si>
  <si>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</si>
  <si>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</si>
  <si>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</si>
  <si>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</si>
  <si>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</si>
  <si>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</si>
  <si>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</si>
  <si>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</si>
  <si>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</si>
  <si>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</si>
  <si>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</si>
  <si>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</si>
  <si>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</si>
  <si>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</si>
  <si>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</si>
  <si>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</si>
  <si>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</si>
  <si>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</si>
  <si>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</si>
  <si>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</si>
  <si>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</si>
  <si>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</si>
  <si>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</si>
  <si>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</si>
  <si>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</si>
  <si>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</si>
  <si>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</si>
  <si>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</si>
  <si>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</si>
  <si>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</si>
  <si>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</si>
  <si>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</si>
  <si>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</si>
  <si>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</si>
  <si>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</si>
  <si>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</si>
  <si>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</si>
  <si>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</si>
  <si>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</si>
  <si>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</si>
  <si>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</si>
  <si>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</si>
  <si>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</si>
  <si>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</si>
  <si>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</si>
  <si>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</si>
  <si>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</si>
  <si>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</si>
  <si>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</si>
  <si>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</si>
  <si>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</si>
  <si>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</si>
  <si>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</si>
  <si>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</si>
  <si>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</si>
  <si>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</si>
  <si>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</si>
  <si>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</si>
  <si>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</si>
  <si>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</si>
  <si>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</si>
  <si>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</si>
  <si>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</si>
  <si>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</si>
  <si>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</si>
  <si>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</si>
  <si>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</si>
  <si>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</si>
  <si>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</si>
  <si>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</si>
  <si>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</si>
  <si>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</si>
  <si>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</si>
  <si>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</si>
  <si>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</si>
  <si>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</si>
  <si>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</si>
  <si>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</si>
  <si>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</si>
  <si>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</si>
  <si>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</si>
  <si>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</si>
  <si>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</si>
  <si>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</si>
  <si>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</si>
  <si>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</si>
  <si>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</si>
  <si>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</si>
  <si>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</si>
  <si>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</si>
  <si>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</si>
  <si>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</si>
  <si>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</si>
  <si>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</si>
  <si>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</si>
  <si>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</si>
  <si>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</si>
  <si>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</si>
  <si>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</si>
  <si>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</si>
  <si>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</si>
  <si>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</si>
  <si>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</si>
  <si>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</si>
  <si>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</si>
  <si>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</si>
  <si>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</si>
  <si>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</si>
  <si>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</si>
  <si>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</si>
  <si>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</si>
  <si>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</si>
  <si>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</si>
  <si>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</si>
  <si>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</si>
  <si>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</si>
  <si>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</si>
  <si>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</si>
  <si>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</si>
  <si>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</si>
  <si>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</si>
  <si>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</si>
  <si>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</si>
  <si>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</si>
  <si>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</si>
  <si>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</si>
  <si>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</si>
  <si>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</si>
  <si>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</si>
  <si>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</si>
  <si>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</si>
  <si>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</si>
  <si>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</si>
  <si>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</si>
  <si>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</si>
  <si>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</si>
  <si>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</si>
  <si>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</si>
  <si>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</si>
  <si>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</si>
  <si>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</si>
  <si>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</si>
  <si>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</si>
  <si>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</si>
  <si>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</si>
  <si>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</si>
  <si>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</si>
  <si>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</si>
  <si>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</si>
  <si>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</si>
  <si>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</si>
  <si>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</si>
  <si>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</si>
  <si>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</si>
  <si>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</si>
  <si>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</si>
  <si>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</si>
  <si>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</si>
  <si>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</si>
  <si>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</si>
  <si>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</si>
  <si>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</si>
  <si>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</si>
  <si>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</si>
  <si>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</si>
  <si>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</si>
  <si>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</si>
  <si>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</si>
  <si>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</si>
  <si>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</si>
  <si>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</si>
  <si>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</si>
  <si>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</si>
  <si>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</si>
  <si>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</si>
  <si>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</si>
  <si>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</si>
  <si>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</si>
  <si>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</si>
  <si>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</si>
  <si>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</si>
  <si>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</si>
  <si>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</si>
  <si>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</si>
  <si>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</si>
  <si>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</si>
  <si>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</si>
  <si>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</si>
  <si>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</si>
  <si>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</si>
  <si>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</si>
  <si>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</si>
  <si>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</si>
  <si>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</si>
  <si>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</si>
  <si>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</si>
  <si>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</si>
  <si>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</si>
  <si>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</si>
  <si>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</si>
  <si>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</si>
  <si>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</si>
  <si>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</si>
  <si>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</si>
  <si>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</si>
  <si>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</si>
  <si>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</si>
  <si>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</si>
  <si>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</si>
  <si>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</si>
  <si>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</si>
  <si>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</si>
  <si>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</si>
  <si>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</si>
  <si>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</si>
  <si>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</si>
  <si>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</si>
  <si>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</si>
  <si>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</si>
  <si>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</si>
  <si>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</si>
  <si>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</si>
  <si>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</si>
  <si>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</si>
  <si>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</si>
  <si>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</si>
  <si>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</si>
  <si>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</si>
  <si>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</si>
  <si>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</si>
  <si>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</si>
  <si>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</si>
  <si>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</si>
  <si>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</si>
  <si>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</si>
  <si>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</si>
  <si>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</si>
  <si>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</si>
  <si>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</si>
  <si>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</si>
  <si>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</si>
  <si>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</si>
  <si>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</si>
  <si>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</si>
  <si>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</si>
  <si>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</si>
  <si>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</si>
  <si>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</si>
  <si>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</si>
  <si>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</si>
  <si>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</si>
  <si>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</si>
  <si>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</si>
  <si>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</si>
  <si>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</si>
  <si>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</si>
  <si>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</si>
  <si>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</si>
  <si>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</si>
  <si>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</si>
  <si>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</si>
  <si>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</si>
  <si>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</si>
  <si>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</si>
  <si>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</si>
  <si>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</si>
  <si>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</si>
  <si>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</si>
  <si>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</si>
  <si>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</si>
  <si>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</si>
  <si>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</si>
  <si>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</si>
  <si>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</si>
  <si>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</si>
  <si>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</si>
  <si>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</si>
  <si>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</si>
  <si>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</si>
  <si>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</si>
  <si>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</si>
  <si>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</si>
  <si>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</si>
  <si>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</si>
  <si>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</si>
  <si>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</si>
  <si>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</si>
  <si>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</si>
  <si>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</si>
  <si>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</si>
  <si>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</si>
  <si>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</si>
  <si>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</si>
  <si>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</si>
  <si>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</si>
  <si>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</si>
  <si>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</si>
  <si>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</si>
  <si>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</si>
  <si>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</si>
  <si>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</si>
  <si>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</si>
  <si>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</si>
  <si>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</si>
  <si>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</si>
  <si>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</si>
  <si>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</si>
  <si>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</si>
  <si>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</si>
  <si>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</si>
  <si>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</si>
  <si>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</si>
  <si>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</si>
  <si>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</si>
  <si>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</si>
  <si>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</si>
  <si>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</si>
  <si>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</si>
  <si>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</si>
  <si>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</si>
  <si>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</si>
  <si>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</si>
  <si>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</si>
  <si>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</si>
  <si>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</si>
  <si>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</si>
  <si>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</si>
  <si>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</si>
  <si>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</si>
  <si>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</si>
  <si>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</si>
  <si>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</si>
  <si>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</si>
  <si>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</si>
  <si>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</si>
  <si>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</si>
  <si>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</si>
  <si>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</si>
  <si>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</si>
  <si>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</si>
  <si>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</si>
  <si>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</si>
  <si>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</si>
  <si>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</si>
  <si>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</si>
  <si>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</si>
  <si>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</si>
  <si>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</si>
  <si>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</si>
  <si>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</si>
  <si>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</si>
  <si>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</si>
  <si>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</si>
  <si>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</si>
  <si>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</si>
  <si>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</si>
  <si>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</si>
  <si>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</si>
  <si>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</si>
  <si>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</si>
  <si>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</si>
  <si>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</si>
  <si>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</si>
  <si>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</si>
  <si>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</si>
  <si>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</si>
  <si>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</si>
  <si>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</si>
  <si>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</si>
  <si>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</si>
  <si>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</si>
  <si>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</si>
  <si>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</si>
  <si>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</si>
  <si>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</si>
  <si>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</si>
  <si>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</si>
  <si>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</si>
  <si>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</si>
  <si>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</si>
  <si>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</si>
  <si>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</si>
  <si>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</si>
  <si>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</si>
  <si>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</si>
  <si>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</si>
  <si>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</si>
  <si>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</si>
  <si>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</si>
  <si>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</si>
  <si>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</si>
  <si>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</si>
  <si>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</si>
  <si>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</si>
  <si>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</si>
  <si>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</si>
  <si>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</si>
  <si>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</si>
  <si>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</si>
  <si>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</si>
  <si>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</si>
  <si>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</si>
  <si>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</si>
  <si>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</si>
  <si>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</si>
  <si>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</si>
  <si>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</si>
  <si>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</si>
  <si>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</si>
  <si>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</si>
  <si>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</si>
  <si>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</si>
  <si>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</si>
  <si>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</si>
  <si>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</si>
  <si>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</si>
  <si>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</si>
  <si>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</si>
  <si>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</si>
  <si>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</si>
  <si>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</si>
  <si>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</si>
  <si>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</si>
  <si>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</si>
  <si>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</si>
  <si>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</si>
  <si>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</si>
  <si>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</si>
  <si>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</si>
  <si>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</si>
  <si>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</si>
  <si>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</si>
  <si>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</si>
  <si>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</si>
  <si>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</si>
  <si>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</si>
  <si>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</si>
  <si>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</si>
  <si>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</si>
  <si>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</si>
  <si>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</si>
  <si>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</si>
  <si>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</si>
  <si>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</si>
  <si>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</si>
  <si>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</si>
  <si>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</si>
  <si>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</si>
  <si>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</si>
  <si>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</si>
  <si>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</si>
  <si>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</si>
  <si>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</si>
  <si>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</si>
  <si>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</si>
  <si>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</si>
  <si>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</si>
  <si>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</si>
  <si>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</si>
  <si>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</si>
  <si>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</si>
  <si>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</si>
  <si>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</si>
  <si>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</si>
  <si>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</si>
  <si>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</si>
  <si>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</si>
  <si>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</si>
  <si>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</si>
  <si>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</si>
  <si>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</si>
  <si>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</si>
  <si>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</si>
  <si>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</si>
  <si>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</si>
  <si>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</si>
  <si>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</si>
  <si>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</si>
  <si>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</si>
  <si>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</si>
  <si>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</si>
  <si>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</si>
  <si>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</si>
  <si>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</si>
  <si>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</si>
  <si>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</si>
  <si>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</si>
  <si>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</si>
  <si>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</si>
  <si>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</si>
  <si>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</si>
  <si>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</si>
  <si>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</si>
  <si>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</si>
  <si>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</si>
  <si>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</si>
  <si>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</si>
  <si>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</si>
  <si>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</si>
  <si>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</si>
  <si>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</si>
  <si>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</si>
  <si>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</si>
  <si>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</si>
  <si>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</si>
  <si>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</si>
  <si>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</si>
  <si>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</si>
  <si>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</si>
  <si>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</si>
  <si>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</si>
  <si>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</si>
  <si>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</si>
  <si>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</si>
  <si>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</si>
  <si>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</si>
  <si>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</si>
  <si>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</si>
  <si>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</si>
  <si>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</si>
  <si>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</si>
  <si>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</si>
  <si>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</si>
  <si>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</si>
  <si>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</si>
  <si>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</si>
  <si>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</si>
  <si>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</si>
  <si>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</si>
  <si>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</si>
  <si>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</si>
  <si>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</si>
  <si>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</si>
  <si>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</si>
  <si>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</si>
  <si>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</si>
  <si>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</si>
  <si>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</si>
  <si>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</si>
  <si>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</si>
  <si>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</si>
  <si>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</si>
  <si>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</si>
  <si>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</si>
  <si>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</si>
  <si>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</si>
  <si>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</si>
  <si>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</si>
  <si>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</si>
  <si>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</si>
  <si>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</si>
  <si>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</si>
  <si>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</si>
  <si>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</si>
  <si>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</si>
  <si>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</si>
  <si>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</si>
  <si>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</si>
  <si>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</si>
  <si>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</si>
  <si>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</si>
  <si>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</si>
  <si>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</si>
  <si>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</si>
  <si>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</si>
  <si>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</si>
  <si>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</si>
  <si>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</si>
  <si>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</si>
  <si>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</si>
  <si>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</si>
  <si>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</si>
  <si>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</si>
  <si>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</si>
  <si>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</si>
  <si>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</si>
  <si>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</si>
  <si>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</si>
  <si>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</si>
  <si>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</si>
  <si>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</si>
  <si>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</si>
  <si>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</si>
  <si>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</si>
  <si>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</si>
  <si>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</si>
  <si>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</si>
  <si>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</si>
  <si>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</si>
  <si>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</si>
  <si>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</si>
  <si>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</si>
  <si>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</si>
  <si>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</si>
  <si>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</si>
  <si>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</si>
  <si>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</si>
  <si>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</si>
  <si>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</si>
  <si>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</si>
  <si>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</si>
  <si>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</si>
  <si>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</si>
  <si>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</si>
  <si>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</si>
  <si>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</si>
  <si>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</si>
  <si>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</si>
  <si>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</si>
  <si>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</si>
  <si>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</si>
  <si>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</si>
  <si>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</si>
  <si>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</si>
  <si>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</si>
  <si>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</si>
  <si>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</si>
  <si>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</si>
  <si>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</si>
  <si>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</si>
  <si>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</si>
  <si>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</si>
  <si>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</si>
  <si>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</si>
  <si>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</si>
  <si>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</si>
  <si>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</si>
  <si>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</si>
  <si>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</si>
  <si>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</si>
  <si>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</si>
  <si>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</si>
  <si>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</si>
  <si>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</si>
  <si>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</si>
  <si>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</si>
  <si>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</si>
  <si>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</si>
  <si>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</si>
  <si>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</si>
  <si>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</si>
  <si>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</si>
  <si>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</si>
  <si>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</si>
  <si>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</si>
  <si>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</si>
  <si>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</si>
  <si>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</si>
  <si>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</si>
  <si>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</si>
  <si>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</si>
  <si>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</si>
  <si>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</si>
  <si>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</si>
  <si>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</si>
  <si>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</si>
  <si>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</si>
  <si>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</si>
  <si>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</si>
  <si>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</si>
  <si>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</si>
  <si>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</si>
  <si>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</si>
  <si>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</si>
  <si>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</si>
  <si>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</si>
  <si>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</si>
  <si>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</si>
  <si>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</si>
  <si>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</si>
  <si>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</si>
  <si>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</si>
  <si>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</si>
  <si>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</si>
  <si>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</si>
  <si>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</si>
  <si>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</si>
  <si>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</si>
  <si>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</si>
  <si>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</si>
  <si>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</si>
  <si>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</si>
  <si>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</si>
  <si>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</si>
  <si>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</si>
  <si>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</si>
  <si>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</si>
  <si>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</si>
  <si>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</si>
  <si>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</si>
  <si>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</si>
  <si>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</si>
  <si>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</si>
  <si>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</si>
  <si>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</si>
  <si>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</si>
  <si>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</si>
  <si>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</si>
  <si>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</si>
  <si>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</si>
  <si>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</si>
  <si>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</si>
  <si>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</si>
  <si>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</si>
  <si>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</si>
  <si>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</si>
  <si>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</si>
  <si>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</si>
  <si>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</si>
  <si>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</si>
  <si>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</si>
  <si>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</si>
  <si>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</si>
  <si>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</si>
  <si>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</si>
  <si>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</si>
  <si>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</si>
  <si>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</si>
  <si>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</si>
  <si>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</si>
  <si>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</si>
  <si>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</si>
  <si>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</si>
  <si>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</si>
  <si>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</si>
  <si>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</si>
  <si>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</si>
  <si>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</si>
  <si>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</si>
  <si>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</si>
  <si>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</si>
  <si>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</si>
  <si>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</si>
  <si>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</si>
  <si>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</si>
  <si>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</si>
  <si>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</si>
  <si>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</si>
  <si>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</si>
  <si>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</si>
  <si>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</si>
  <si>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</si>
  <si>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</si>
  <si>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</si>
  <si>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</si>
  <si>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</si>
  <si>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</si>
  <si>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</si>
  <si>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</si>
  <si>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</si>
  <si>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</si>
  <si>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</si>
  <si>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</si>
  <si>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</si>
  <si>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</si>
  <si>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</si>
  <si>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</si>
  <si>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</si>
  <si>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</si>
  <si>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</si>
  <si>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</si>
  <si>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</si>
  <si>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</si>
  <si>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</si>
  <si>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</si>
  <si>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</si>
  <si>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</si>
  <si>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</si>
  <si>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</si>
  <si>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</si>
  <si>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</si>
  <si>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</si>
  <si>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</si>
  <si>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</si>
  <si>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</si>
  <si>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</si>
  <si>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</si>
  <si>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</si>
  <si>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</si>
  <si>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</si>
  <si>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</si>
  <si>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</si>
  <si>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</si>
  <si>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</si>
  <si>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</si>
  <si>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</si>
  <si>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</si>
  <si>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</si>
  <si>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</si>
  <si>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</si>
  <si>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</si>
  <si>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</si>
  <si>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</si>
  <si>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</si>
  <si>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</si>
  <si>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</si>
  <si>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</si>
  <si>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</si>
  <si>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</si>
  <si>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</si>
  <si>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</si>
  <si>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</si>
  <si>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</si>
  <si>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</si>
  <si>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</si>
  <si>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</si>
  <si>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</si>
  <si>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</si>
  <si>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</si>
  <si>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</si>
  <si>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</si>
  <si>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</si>
  <si>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</si>
  <si>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</si>
  <si>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</si>
  <si>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</si>
  <si>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</si>
  <si>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</si>
  <si>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</si>
  <si>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</si>
  <si>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</si>
  <si>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</si>
  <si>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</si>
  <si>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</si>
  <si>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</si>
  <si>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</si>
  <si>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</si>
  <si>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</si>
  <si>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</si>
  <si>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</si>
  <si>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</si>
  <si>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</si>
  <si>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</si>
  <si>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</si>
  <si>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</si>
  <si>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</si>
  <si>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</si>
  <si>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</si>
  <si>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</si>
  <si>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</si>
  <si>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</si>
  <si>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</si>
  <si>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</si>
  <si>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</si>
  <si>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</si>
  <si>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</si>
  <si>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</si>
  <si>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</si>
  <si>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</si>
  <si>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</si>
  <si>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</si>
  <si>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</si>
  <si>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</si>
  <si>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</si>
  <si>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</si>
  <si>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</si>
  <si>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</si>
  <si>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</si>
  <si>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</si>
  <si>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</si>
  <si>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</si>
  <si>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</si>
  <si>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</si>
  <si>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</si>
  <si>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</si>
  <si>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</si>
  <si>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</si>
  <si>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</si>
  <si>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</si>
  <si>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</si>
  <si>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</si>
  <si>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</si>
  <si>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</si>
  <si>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</si>
  <si>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</si>
  <si>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</si>
  <si>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</si>
  <si>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</si>
  <si>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</si>
  <si>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</si>
  <si>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</si>
  <si>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</si>
  <si>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</si>
  <si>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</si>
  <si>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</si>
  <si>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</si>
  <si>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</si>
  <si>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</si>
  <si>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</si>
  <si>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</si>
  <si>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</si>
  <si>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</si>
  <si>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</si>
  <si>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</si>
  <si>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</si>
  <si>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</si>
  <si>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</si>
  <si>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</si>
  <si>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</si>
  <si>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</si>
  <si>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</si>
  <si>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</si>
  <si>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</si>
  <si>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</si>
  <si>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</si>
  <si>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</si>
  <si>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</si>
  <si>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</si>
  <si>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</si>
  <si>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</si>
  <si>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</si>
  <si>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</si>
  <si>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</si>
  <si>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</si>
  <si>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</si>
  <si>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</si>
  <si>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</si>
  <si>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</si>
  <si>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</si>
  <si>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</si>
  <si>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</si>
  <si>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</si>
  <si>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</si>
  <si>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</si>
  <si>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</si>
  <si>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</si>
  <si>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</si>
  <si>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</si>
  <si>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</si>
  <si>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</si>
  <si>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</si>
  <si>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</si>
  <si>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</si>
  <si>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</si>
  <si>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</si>
  <si>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</si>
  <si>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</si>
  <si>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</si>
  <si>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</si>
  <si>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</si>
  <si>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</si>
  <si>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</si>
  <si>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</si>
  <si>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</si>
  <si>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</si>
  <si>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</si>
  <si>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</si>
  <si>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</si>
  <si>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</si>
  <si>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</si>
  <si>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</si>
  <si>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</si>
  <si>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</si>
  <si>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</si>
  <si>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</si>
  <si>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</si>
  <si>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</si>
  <si>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</si>
  <si>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</si>
  <si>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</si>
  <si>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</si>
  <si>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</si>
  <si>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</si>
  <si>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</si>
  <si>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</si>
  <si>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</si>
  <si>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</si>
  <si>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</si>
  <si>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</si>
  <si>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</si>
  <si>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</si>
  <si>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</si>
  <si>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</si>
  <si>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</si>
  <si>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</si>
  <si>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</si>
  <si>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</si>
  <si>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</si>
  <si>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</si>
  <si>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</si>
  <si>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</si>
  <si>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</si>
  <si>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</si>
  <si>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</si>
  <si>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</si>
  <si>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</si>
  <si>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</si>
  <si>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</si>
  <si>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</si>
  <si>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</si>
  <si>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</si>
  <si>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</si>
  <si>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</si>
  <si>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</si>
  <si>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</si>
  <si>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</si>
  <si>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</si>
  <si>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</si>
  <si>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</si>
  <si>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</si>
  <si>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</si>
  <si>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</si>
  <si>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</si>
  <si>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</si>
  <si>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</si>
  <si>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</si>
  <si>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</si>
  <si>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</si>
  <si>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</si>
  <si>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</si>
  <si>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</si>
  <si>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</si>
  <si>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</si>
  <si>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</si>
  <si>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</si>
  <si>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</si>
  <si>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</si>
  <si>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</si>
  <si>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</si>
  <si>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</si>
  <si>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</si>
  <si>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</si>
  <si>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</si>
  <si>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</si>
  <si>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</si>
  <si>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</si>
  <si>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</si>
  <si>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</si>
  <si>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</si>
  <si>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</si>
  <si>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</si>
  <si>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</si>
  <si>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</si>
  <si>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</si>
  <si>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</si>
  <si>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</si>
  <si>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</si>
  <si>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</si>
  <si>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</si>
  <si>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</si>
  <si>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</si>
  <si>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</si>
  <si>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</si>
  <si>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</si>
  <si>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</si>
  <si>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</si>
  <si>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</si>
  <si>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</si>
  <si>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</si>
  <si>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</si>
  <si>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</si>
  <si>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</si>
  <si>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</si>
  <si>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</si>
  <si>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</si>
  <si>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</si>
  <si>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</si>
  <si>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</si>
  <si>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</si>
  <si>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</si>
  <si>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</si>
  <si>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</si>
  <si>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</si>
  <si>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</si>
  <si>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</si>
  <si>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</si>
  <si>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</si>
  <si>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</si>
  <si>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</si>
  <si>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</si>
  <si>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</si>
  <si>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</si>
  <si>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</si>
  <si>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</si>
  <si>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</si>
  <si>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</si>
  <si>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</si>
  <si>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</si>
  <si>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</si>
  <si>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</si>
  <si>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</si>
  <si>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</si>
  <si>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</si>
  <si>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</si>
  <si>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</si>
  <si>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</si>
  <si>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</si>
  <si>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</si>
  <si>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</si>
  <si>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</si>
  <si>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</si>
  <si>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</si>
  <si>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</si>
  <si>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</si>
  <si>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</si>
  <si>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</si>
  <si>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</si>
  <si>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</si>
  <si>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</si>
  <si>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</si>
  <si>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</si>
  <si>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</si>
  <si>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</si>
  <si>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</si>
  <si>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</si>
  <si>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</si>
  <si>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</si>
  <si>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</si>
  <si>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</si>
  <si>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</si>
  <si>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</si>
  <si>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</si>
  <si>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</si>
  <si>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</si>
  <si>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</si>
  <si>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</si>
  <si>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</si>
  <si>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</si>
  <si>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</si>
  <si>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</si>
  <si>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</si>
  <si>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</si>
  <si>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</si>
  <si>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</si>
  <si>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</si>
  <si>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</si>
  <si>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</si>
  <si>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</si>
  <si>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</si>
  <si>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</si>
  <si>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</si>
  <si>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</si>
  <si>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</si>
  <si>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</si>
  <si>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</si>
  <si>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</si>
  <si>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</si>
  <si>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</si>
  <si>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</si>
  <si>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</si>
  <si>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</si>
  <si>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</si>
  <si>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</si>
  <si>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</si>
  <si>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</si>
  <si>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</si>
  <si>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</si>
  <si>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</si>
  <si>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</si>
  <si>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</si>
  <si>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</si>
  <si>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</si>
  <si>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</si>
  <si>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</si>
  <si>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</si>
  <si>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</si>
  <si>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</si>
  <si>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</si>
  <si>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</si>
  <si>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</si>
  <si>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</si>
  <si>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</si>
  <si>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</si>
  <si>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</si>
  <si>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</si>
  <si>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</si>
  <si>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</si>
  <si>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</si>
  <si>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</si>
  <si>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</si>
  <si>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</si>
  <si>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</si>
  <si>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</si>
  <si>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</si>
  <si>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</si>
  <si>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</si>
  <si>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</si>
  <si>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</si>
  <si>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</si>
  <si>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</si>
  <si>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</si>
  <si>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</si>
  <si>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</si>
  <si>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</si>
  <si>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</si>
  <si>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</si>
  <si>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</si>
  <si>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</si>
  <si>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</si>
  <si>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</si>
  <si>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</si>
  <si>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</si>
  <si>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</si>
  <si>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</si>
  <si>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</si>
  <si>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</si>
  <si>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</si>
  <si>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</si>
  <si>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</si>
  <si>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</si>
  <si>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</si>
  <si>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</si>
  <si>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</si>
  <si>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</si>
  <si>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</si>
  <si>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</si>
  <si>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</si>
  <si>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</si>
  <si>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</si>
  <si>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</si>
  <si>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</si>
  <si>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</si>
  <si>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</si>
  <si>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</si>
  <si>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</si>
  <si>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</si>
  <si>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</si>
  <si>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</si>
  <si>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</si>
  <si>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</si>
  <si>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</si>
  <si>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</si>
  <si>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</si>
  <si>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</si>
  <si>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</si>
  <si>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</si>
  <si>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</si>
  <si>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</si>
  <si>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</si>
  <si>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</si>
  <si>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</si>
  <si>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</si>
  <si>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</si>
  <si>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</si>
  <si>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</si>
  <si>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</si>
  <si>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</si>
  <si>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</si>
  <si>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</si>
  <si>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</si>
  <si>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</si>
  <si>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</si>
  <si>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</si>
  <si>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</si>
  <si>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</si>
  <si>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</si>
  <si>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</si>
  <si>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</si>
  <si>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</si>
  <si>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</si>
  <si>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</si>
  <si>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</si>
  <si>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</si>
  <si>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</si>
  <si>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</si>
  <si>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</si>
  <si>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</si>
  <si>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</si>
  <si>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</si>
  <si>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</si>
  <si>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</si>
  <si>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</si>
  <si>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</si>
  <si>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</si>
  <si>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</si>
  <si>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</si>
  <si>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</si>
  <si>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</si>
  <si>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</si>
  <si>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</si>
  <si>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</si>
  <si>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</si>
  <si>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</si>
  <si>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</si>
  <si>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</si>
  <si>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</si>
  <si>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</si>
  <si>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</si>
  <si>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</si>
  <si>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</si>
  <si>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</si>
  <si>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</si>
  <si>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</si>
  <si>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</si>
  <si>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</si>
  <si>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</si>
  <si>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</si>
  <si>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</si>
  <si>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</si>
  <si>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</si>
  <si>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</si>
  <si>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</si>
  <si>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</si>
  <si>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</si>
  <si>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</si>
  <si>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</si>
  <si>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</si>
  <si>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</si>
  <si>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</si>
  <si>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</si>
  <si>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</si>
  <si>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</si>
  <si>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</si>
  <si>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</si>
  <si>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</si>
  <si>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</si>
  <si>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</si>
  <si>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</si>
  <si>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</si>
  <si>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</si>
  <si>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</si>
  <si>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</si>
  <si>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</si>
  <si>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</si>
  <si>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</si>
  <si>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</si>
  <si>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</si>
  <si>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</si>
  <si>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</si>
  <si>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</si>
  <si>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</si>
  <si>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</si>
  <si>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</si>
  <si>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</si>
  <si>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</si>
  <si>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</si>
  <si>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</si>
  <si>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</si>
  <si>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</si>
  <si>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</si>
  <si>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</si>
  <si>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</si>
  <si>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</si>
  <si>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</si>
  <si>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</si>
  <si>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</si>
  <si>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</si>
  <si>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</si>
  <si>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</si>
  <si>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</si>
  <si>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</si>
  <si>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</si>
  <si>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</si>
  <si>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</si>
  <si>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</si>
  <si>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</si>
  <si>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</si>
  <si>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</si>
  <si>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</si>
  <si>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</si>
  <si>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</si>
  <si>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</si>
  <si>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</si>
  <si>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</si>
  <si>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</si>
  <si>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</si>
  <si>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</si>
  <si>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</si>
  <si>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</si>
  <si>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</si>
  <si>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</si>
  <si>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</si>
  <si>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</si>
  <si>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</si>
  <si>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</si>
  <si>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</si>
  <si>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</si>
  <si>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</si>
  <si>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</si>
  <si>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</si>
  <si>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</si>
  <si>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</si>
  <si>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</si>
  <si>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</si>
  <si>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</si>
  <si>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</si>
  <si>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</si>
  <si>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</si>
  <si>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</si>
  <si>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</si>
  <si>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</si>
  <si>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</si>
  <si>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</si>
  <si>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</si>
  <si>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</si>
  <si>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</si>
  <si>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</si>
  <si>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</si>
  <si>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</si>
  <si>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</si>
  <si>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</si>
  <si>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</si>
  <si>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</si>
  <si>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</si>
  <si>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</si>
  <si>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</si>
  <si>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</si>
  <si>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</si>
  <si>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</si>
  <si>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</si>
  <si>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</si>
  <si>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</si>
  <si>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</si>
  <si>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</si>
  <si>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</si>
  <si>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</si>
  <si>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</si>
  <si>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</si>
  <si>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</si>
  <si>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</si>
  <si>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</si>
  <si>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</si>
  <si>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</si>
  <si>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</si>
  <si>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</si>
  <si>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</si>
  <si>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</si>
  <si>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</si>
  <si>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</si>
  <si>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</si>
  <si>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</si>
  <si>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</si>
  <si>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</si>
  <si>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</si>
  <si>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</si>
  <si>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</si>
  <si>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</si>
  <si>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</si>
  <si>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</si>
  <si>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</si>
  <si>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</si>
  <si>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</si>
  <si>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</si>
  <si>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</si>
  <si>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</si>
  <si>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</si>
  <si>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</si>
  <si>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</si>
  <si>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</si>
  <si>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</si>
  <si>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</si>
  <si>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</si>
  <si>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</si>
  <si>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</si>
  <si>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</si>
  <si>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</si>
  <si>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</si>
  <si>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</si>
  <si>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</si>
  <si>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</si>
  <si>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</si>
  <si>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</si>
  <si>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</si>
  <si>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</si>
  <si>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</si>
  <si>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</si>
  <si>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</si>
  <si>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</si>
  <si>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</si>
  <si>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</si>
  <si>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</si>
  <si>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</si>
  <si>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</si>
  <si>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</si>
  <si>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</si>
  <si>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</si>
  <si>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</si>
  <si>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</si>
  <si>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</si>
  <si>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</si>
  <si>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</si>
  <si>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</si>
  <si>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</si>
  <si>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</si>
  <si>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</si>
  <si>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</si>
  <si>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</si>
  <si>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</si>
  <si>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</si>
  <si>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</si>
  <si>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</si>
  <si>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</si>
  <si>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</si>
  <si>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</si>
  <si>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</si>
  <si>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</si>
  <si>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</si>
  <si>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</si>
  <si>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</si>
  <si>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</si>
  <si>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</si>
  <si>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</si>
  <si>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</si>
  <si>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</si>
  <si>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</si>
  <si>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</si>
  <si>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</si>
  <si>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</si>
  <si>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</si>
  <si>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</si>
  <si>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</si>
  <si>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</si>
  <si>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</si>
  <si>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</si>
  <si>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</si>
  <si>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</si>
  <si>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</si>
  <si>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</si>
  <si>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</si>
  <si>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</si>
  <si>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</si>
  <si>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</si>
  <si>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</si>
  <si>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</si>
  <si>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</si>
  <si>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</si>
  <si>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</si>
  <si>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</si>
  <si>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</si>
  <si>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</si>
  <si>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</si>
  <si>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</si>
  <si>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</si>
  <si>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</si>
  <si>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</si>
  <si>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</si>
  <si>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</si>
  <si>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</si>
  <si>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</si>
  <si>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</si>
  <si>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</si>
  <si>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</si>
  <si>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</si>
  <si>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</si>
  <si>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</si>
  <si>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</si>
  <si>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</si>
  <si>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</si>
  <si>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</si>
  <si>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</si>
  <si>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</si>
  <si>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</si>
  <si>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</si>
  <si>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</si>
  <si>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</si>
  <si>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</si>
  <si>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</si>
  <si>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</si>
  <si>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</si>
  <si>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</si>
  <si>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</si>
  <si>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</si>
  <si>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</si>
  <si>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</si>
  <si>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</si>
  <si>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</si>
  <si>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</si>
  <si>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</si>
  <si>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</si>
  <si>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</si>
  <si>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</si>
  <si>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</si>
  <si>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</si>
  <si>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</si>
  <si>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</si>
  <si>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</si>
  <si>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</si>
  <si>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</si>
  <si>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</si>
  <si>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</si>
  <si>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</si>
  <si>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</si>
  <si>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</si>
  <si>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</si>
  <si>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</si>
  <si>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</si>
  <si>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</si>
  <si>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</si>
  <si>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</si>
  <si>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</si>
  <si>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</si>
  <si>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</si>
  <si>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</si>
  <si>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</si>
  <si>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</si>
  <si>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</si>
  <si>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</si>
  <si>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</si>
  <si>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</si>
  <si>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</si>
  <si>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</si>
  <si>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</si>
  <si>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</si>
  <si>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</si>
  <si>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</si>
  <si>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</si>
  <si>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</si>
  <si>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</si>
  <si>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</si>
  <si>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</si>
  <si>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</si>
  <si>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</si>
  <si>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</si>
  <si>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</si>
  <si>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</si>
  <si>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</si>
  <si>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</si>
  <si>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</si>
  <si>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</si>
  <si>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</si>
  <si>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</si>
  <si>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</si>
  <si>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</si>
  <si>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</si>
  <si>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</si>
  <si>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</si>
  <si>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</si>
  <si>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</si>
  <si>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</si>
  <si>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</si>
  <si>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</si>
  <si>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</si>
  <si>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</si>
  <si>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</si>
  <si>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</si>
  <si>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</si>
  <si>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</si>
  <si>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</si>
  <si>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</si>
  <si>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</si>
  <si>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</si>
  <si>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</si>
  <si>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</si>
  <si>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</si>
  <si>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</si>
  <si>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</si>
  <si>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</si>
  <si>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</si>
  <si>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</si>
  <si>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</si>
  <si>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</si>
  <si>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</si>
  <si>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</si>
  <si>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</si>
  <si>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</si>
  <si>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</si>
  <si>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</si>
  <si>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</si>
  <si>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</si>
  <si>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</si>
  <si>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</si>
  <si>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</si>
  <si>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</si>
  <si>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</si>
  <si>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</si>
  <si>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</si>
  <si>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</si>
  <si>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</si>
  <si>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</si>
  <si>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</si>
  <si>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</si>
  <si>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</si>
  <si>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</si>
  <si>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</si>
  <si>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</si>
  <si>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</si>
  <si>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</si>
  <si>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</si>
  <si>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</si>
  <si>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</si>
  <si>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</si>
  <si>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</si>
  <si>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</si>
  <si>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</si>
  <si>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</si>
  <si>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</si>
  <si>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</si>
  <si>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</si>
  <si>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</si>
  <si>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</si>
  <si>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</si>
  <si>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</si>
  <si>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</si>
  <si>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</si>
  <si>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</si>
  <si>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</si>
  <si>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</si>
  <si>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</si>
  <si>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</si>
  <si>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</si>
  <si>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</si>
  <si>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</si>
  <si>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</si>
  <si>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</si>
  <si>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</si>
  <si>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</si>
  <si>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</si>
  <si>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</si>
  <si>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</si>
  <si>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</si>
  <si>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</si>
  <si>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</si>
  <si>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</si>
  <si>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</si>
  <si>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</si>
  <si>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</si>
  <si>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</si>
  <si>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</si>
  <si>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</si>
  <si>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</si>
  <si>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</si>
  <si>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</si>
  <si>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</si>
  <si>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</si>
  <si>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</si>
  <si>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</si>
  <si>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</si>
  <si>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</si>
  <si>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</si>
  <si>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</si>
  <si>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</si>
  <si>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</si>
  <si>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</si>
  <si>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</si>
  <si>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</si>
  <si>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</si>
  <si>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</si>
  <si>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</si>
  <si>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</si>
  <si>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</si>
  <si>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</si>
  <si>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</si>
  <si>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</si>
  <si>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</si>
  <si>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</si>
  <si>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</si>
  <si>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</si>
  <si>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</si>
  <si>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</si>
  <si>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</si>
  <si>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</si>
  <si>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</si>
  <si>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</si>
  <si>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</si>
  <si>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</si>
  <si>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</si>
  <si>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</si>
  <si>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</si>
  <si>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</si>
  <si>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</si>
  <si>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</si>
  <si>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</si>
  <si>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</si>
  <si>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</si>
  <si>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</si>
  <si>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</si>
  <si>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</si>
  <si>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</si>
  <si>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</si>
  <si>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</si>
  <si>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</si>
  <si>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</si>
  <si>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</si>
  <si>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</si>
  <si>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</si>
  <si>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</si>
  <si>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</si>
  <si>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</si>
  <si>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</si>
  <si>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</si>
  <si>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</si>
  <si>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</si>
  <si>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</si>
  <si>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</si>
  <si>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</si>
  <si>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</si>
  <si>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</si>
  <si>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</si>
  <si>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</si>
  <si>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</si>
  <si>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</si>
  <si>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</si>
  <si>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</si>
  <si>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</si>
  <si>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</si>
  <si>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</si>
  <si>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</si>
  <si>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</si>
  <si>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</si>
  <si>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</si>
  <si>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</si>
  <si>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</si>
  <si>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</si>
  <si>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</si>
  <si>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</si>
  <si>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</si>
  <si>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</si>
  <si>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</si>
  <si>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</si>
  <si>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</si>
  <si>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</si>
  <si>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</si>
  <si>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</si>
  <si>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</si>
  <si>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</si>
  <si>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</si>
  <si>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</si>
  <si>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</si>
  <si>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</si>
  <si>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</si>
  <si>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</si>
  <si>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</si>
  <si>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</si>
  <si>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</si>
  <si>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</si>
  <si>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</si>
  <si>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</si>
  <si>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</si>
  <si>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</si>
  <si>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</si>
  <si>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</si>
  <si>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</si>
  <si>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</si>
  <si>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</si>
  <si>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</si>
  <si>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</si>
  <si>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</si>
  <si>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</si>
  <si>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</si>
  <si>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</si>
  <si>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</si>
  <si>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</si>
  <si>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</si>
  <si>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</si>
  <si>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</si>
  <si>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</si>
  <si>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</si>
  <si>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</si>
  <si>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</si>
  <si>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</si>
  <si>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</si>
  <si>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</si>
  <si>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</si>
  <si>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</si>
  <si>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</si>
  <si>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</si>
  <si>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</si>
  <si>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</si>
  <si>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</si>
  <si>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</si>
  <si>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</si>
  <si>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</si>
  <si>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</si>
  <si>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</si>
  <si>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</si>
  <si>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</si>
  <si>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</si>
  <si>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</si>
  <si>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</si>
  <si>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</si>
  <si>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</si>
  <si>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</si>
  <si>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</si>
  <si>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</si>
  <si>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</si>
  <si>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</si>
  <si>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</si>
  <si>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</si>
  <si>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</si>
  <si>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</si>
  <si>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</si>
  <si>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</si>
  <si>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</si>
  <si>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</si>
  <si>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</si>
  <si>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</si>
  <si>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</si>
  <si>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</si>
  <si>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</si>
  <si>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</si>
  <si>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</si>
  <si>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</si>
  <si>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</si>
  <si>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</si>
  <si>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</si>
  <si>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</si>
  <si>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</si>
  <si>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</si>
  <si>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</si>
  <si>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</si>
  <si>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</si>
  <si>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</si>
  <si>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</si>
  <si>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</si>
  <si>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</si>
  <si>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</si>
  <si>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</si>
  <si>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</si>
  <si>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</si>
  <si>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</si>
  <si>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</si>
  <si>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</si>
  <si>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</si>
  <si>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</si>
  <si>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</si>
  <si>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</si>
  <si>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</si>
  <si>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</si>
  <si>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</si>
  <si>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</si>
  <si>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</si>
  <si>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</si>
  <si>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</si>
  <si>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</si>
  <si>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</si>
  <si>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</si>
  <si>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</si>
  <si>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</si>
  <si>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</si>
  <si>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</si>
  <si>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</si>
  <si>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</si>
  <si>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</si>
  <si>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</si>
  <si>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</si>
  <si>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</si>
  <si>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</si>
  <si>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</si>
  <si>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</si>
  <si>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</si>
  <si>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</si>
  <si>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</si>
  <si>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</si>
  <si>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</si>
  <si>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</si>
  <si>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</si>
  <si>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</si>
  <si>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</si>
  <si>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</si>
  <si>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</si>
  <si>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</si>
  <si>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</si>
  <si>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</si>
  <si>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</si>
  <si>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</si>
  <si>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</si>
  <si>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</si>
  <si>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</si>
  <si>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</si>
  <si>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</si>
  <si>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</si>
  <si>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</si>
  <si>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</si>
  <si>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</si>
  <si>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</si>
  <si>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</si>
  <si>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</si>
  <si>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</si>
  <si>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</si>
  <si>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</si>
  <si>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</si>
  <si>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</si>
  <si>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</si>
  <si>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</si>
  <si>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</si>
  <si>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</si>
  <si>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</si>
  <si>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</si>
  <si>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</si>
  <si>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</si>
  <si>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</si>
  <si>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</si>
  <si>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</si>
  <si>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</si>
  <si>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</si>
  <si>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</si>
  <si>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</si>
  <si>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</si>
  <si>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</si>
  <si>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</si>
  <si>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</si>
  <si>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</si>
  <si>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</si>
  <si>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</si>
  <si>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</si>
  <si>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</si>
  <si>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</si>
  <si>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</si>
  <si>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</si>
  <si>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</si>
  <si>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</si>
  <si>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</si>
  <si>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</si>
  <si>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</si>
  <si>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</si>
  <si>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</si>
  <si>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</si>
  <si>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</si>
  <si>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</si>
  <si>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</si>
  <si>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</si>
  <si>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</si>
  <si>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</si>
  <si>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</si>
  <si>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</si>
  <si>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</si>
  <si>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</si>
  <si>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</si>
  <si>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</si>
  <si>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</si>
  <si>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</si>
  <si>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</si>
  <si>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</si>
  <si>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</si>
  <si>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</si>
  <si>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</si>
  <si>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</si>
  <si>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</si>
  <si>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</si>
  <si>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</si>
  <si>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</si>
  <si>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</si>
  <si>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</si>
  <si>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</si>
  <si>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</si>
  <si>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</si>
  <si>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</si>
  <si>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</si>
  <si>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</si>
  <si>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</si>
  <si>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</si>
  <si>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</si>
  <si>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</si>
  <si>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</si>
  <si>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</si>
  <si>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</si>
  <si>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</si>
  <si>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</si>
  <si>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</si>
  <si>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</si>
  <si>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</si>
  <si>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</si>
  <si>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</si>
  <si>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</si>
  <si>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</si>
  <si>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</si>
  <si>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</si>
  <si>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</si>
  <si>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</si>
  <si>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</si>
  <si>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</si>
  <si>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</si>
  <si>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</si>
  <si>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</si>
  <si>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</si>
  <si>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</si>
  <si>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</si>
  <si>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</si>
  <si>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</si>
  <si>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</si>
  <si>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</si>
  <si>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</si>
  <si>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</si>
  <si>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</si>
  <si>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</si>
  <si>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</si>
  <si>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</si>
  <si>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</si>
  <si>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</si>
  <si>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</si>
  <si>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</si>
  <si>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</si>
  <si>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</si>
  <si>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</si>
  <si>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</si>
  <si>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</si>
  <si>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</si>
  <si>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</si>
  <si>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</si>
  <si>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</si>
  <si>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</si>
  <si>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</si>
  <si>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</si>
  <si>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</si>
  <si>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</si>
  <si>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</si>
  <si>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</si>
  <si>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</si>
  <si>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</si>
  <si>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</si>
  <si>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</si>
  <si>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</si>
  <si>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</si>
  <si>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</si>
  <si>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</si>
  <si>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</si>
  <si>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</si>
  <si>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</si>
  <si>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</si>
  <si>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</si>
  <si>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</si>
  <si>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</si>
  <si>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</si>
  <si>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</si>
  <si>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</si>
  <si>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</si>
  <si>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</si>
  <si>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</si>
  <si>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</si>
  <si>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</si>
  <si>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</si>
  <si>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</si>
  <si>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</si>
  <si>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</si>
  <si>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</si>
  <si>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</si>
  <si>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</si>
  <si>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</si>
  <si>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</si>
  <si>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</si>
  <si>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</si>
  <si>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</si>
  <si>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</si>
  <si>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</si>
  <si>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</si>
  <si>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</si>
  <si>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</si>
  <si>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</si>
  <si>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</si>
  <si>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</si>
  <si>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</si>
  <si>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</si>
  <si>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</si>
  <si>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</si>
  <si>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</si>
  <si>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</si>
  <si>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</si>
  <si>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</si>
  <si>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</si>
  <si>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</si>
  <si>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</si>
  <si>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</si>
  <si>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</si>
  <si>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</si>
  <si>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</si>
  <si>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</si>
  <si>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</si>
  <si>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</si>
  <si>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</si>
  <si>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</si>
  <si>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</si>
  <si>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</si>
  <si>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</si>
  <si>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</si>
  <si>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</si>
  <si>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</si>
  <si>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</si>
  <si>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</si>
  <si>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</si>
  <si>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</si>
  <si>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</si>
  <si>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</si>
  <si>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</si>
  <si>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</si>
  <si>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</si>
  <si>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</si>
  <si>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</si>
  <si>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</si>
  <si>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</si>
  <si>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</si>
  <si>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</si>
  <si>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</si>
  <si>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</si>
  <si>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</si>
  <si>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</si>
  <si>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</si>
  <si>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</si>
  <si>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</si>
  <si>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</si>
  <si>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</si>
  <si>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</si>
  <si>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</si>
  <si>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</si>
  <si>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</si>
  <si>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</si>
  <si>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</si>
  <si>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</si>
  <si>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</si>
  <si>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</si>
  <si>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</si>
  <si>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</si>
  <si>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</si>
  <si>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</si>
  <si>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</si>
  <si>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</si>
  <si>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</si>
  <si>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</si>
  <si>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</si>
  <si>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</si>
  <si>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</si>
  <si>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</si>
  <si>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</si>
  <si>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</si>
  <si>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</si>
  <si>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</si>
  <si>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</si>
  <si>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</si>
  <si>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</si>
  <si>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</si>
  <si>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</si>
  <si>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</si>
  <si>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</si>
  <si>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</si>
  <si>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</si>
  <si>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</si>
  <si>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</si>
  <si>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</si>
  <si>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</si>
  <si>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</si>
  <si>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</si>
  <si>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</si>
  <si>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</si>
  <si>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</si>
  <si>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</si>
  <si>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</si>
  <si>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</si>
  <si>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</si>
  <si>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</si>
  <si>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</si>
  <si>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</si>
  <si>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</si>
  <si>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</si>
  <si>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</si>
  <si>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</si>
  <si>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</si>
  <si>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</si>
  <si>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</si>
  <si>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</si>
  <si>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</si>
  <si>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</si>
  <si>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</si>
  <si>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</si>
  <si>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</si>
  <si>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</si>
  <si>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</si>
  <si>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</si>
  <si>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</si>
  <si>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</si>
  <si>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</si>
  <si>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</si>
  <si>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</si>
  <si>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</si>
  <si>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</si>
  <si>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</si>
  <si>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</si>
  <si>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</si>
  <si>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</si>
  <si>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</si>
  <si>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</si>
  <si>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</si>
  <si>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</si>
  <si>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</si>
  <si>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</si>
  <si>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</si>
  <si>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</si>
  <si>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</si>
  <si>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</si>
  <si>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</si>
  <si>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</si>
  <si>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</si>
  <si>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</si>
  <si>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</si>
  <si>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</si>
  <si>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</si>
  <si>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</si>
  <si>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</si>
  <si>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</si>
  <si>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</si>
  <si>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</si>
  <si>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</si>
  <si>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</si>
  <si>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</si>
  <si>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</si>
  <si>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</si>
  <si>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</si>
  <si>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</si>
  <si>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</si>
  <si>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</si>
  <si>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</si>
  <si>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</si>
  <si>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</si>
  <si>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</si>
  <si>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</si>
  <si>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</si>
  <si>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</si>
  <si>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</si>
  <si>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</si>
  <si>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</si>
  <si>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</si>
  <si>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</si>
  <si>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</si>
  <si>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</si>
  <si>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</si>
  <si>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</si>
  <si>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</si>
  <si>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</si>
  <si>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</si>
  <si>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</si>
  <si>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</si>
  <si>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</si>
  <si>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</si>
  <si>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</si>
  <si>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</si>
  <si>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</si>
  <si>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</si>
  <si>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</si>
  <si>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</si>
  <si>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</si>
  <si>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</si>
  <si>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</si>
  <si>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</si>
  <si>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</si>
  <si>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</si>
  <si>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</si>
  <si>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</si>
  <si>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</si>
  <si>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</si>
  <si>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</si>
  <si>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</si>
  <si>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</si>
  <si>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</si>
  <si>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</si>
  <si>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</si>
  <si>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</si>
  <si>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</si>
  <si>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</si>
  <si>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</si>
  <si>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</si>
  <si>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</si>
  <si>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</si>
  <si>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</si>
  <si>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</si>
  <si>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</si>
  <si>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</si>
  <si>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</si>
  <si>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</si>
  <si>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</si>
  <si>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</si>
  <si>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</si>
  <si>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</si>
  <si>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</si>
  <si>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</si>
  <si>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</si>
  <si>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</si>
  <si>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</si>
  <si>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</si>
  <si>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</si>
  <si>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</si>
  <si>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</si>
  <si>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</si>
  <si>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</si>
  <si>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</si>
  <si>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</si>
  <si>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</si>
  <si>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</si>
  <si>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</si>
  <si>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</si>
  <si>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</si>
  <si>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</si>
  <si>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</si>
  <si>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</si>
  <si>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</si>
  <si>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</si>
  <si>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</si>
  <si>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</si>
  <si>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</si>
  <si>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</si>
  <si>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</si>
  <si>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</si>
  <si>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</si>
  <si>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</si>
  <si>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</si>
  <si>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</si>
  <si>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</si>
  <si>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</si>
  <si>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</si>
  <si>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</si>
  <si>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</si>
  <si>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</si>
  <si>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</si>
  <si>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</si>
  <si>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</si>
  <si>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</si>
  <si>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</si>
  <si>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</si>
  <si>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</si>
  <si>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</si>
  <si>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</si>
  <si>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</si>
  <si>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</si>
  <si>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</si>
  <si>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</si>
  <si>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</si>
  <si>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</si>
  <si>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</si>
  <si>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</si>
  <si>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</si>
  <si>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</si>
  <si>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</si>
  <si>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</si>
  <si>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</si>
  <si>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</si>
  <si>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</si>
  <si>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</si>
  <si>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</si>
  <si>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</si>
  <si>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</si>
  <si>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</si>
  <si>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</si>
  <si>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</si>
  <si>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</si>
  <si>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</si>
  <si>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</si>
  <si>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</si>
  <si>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</si>
  <si>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</si>
  <si>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</si>
  <si>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</si>
  <si>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</si>
  <si>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</si>
  <si>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</si>
  <si>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</si>
  <si>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</si>
  <si>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</si>
  <si>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</si>
  <si>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</si>
  <si>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</si>
  <si>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</si>
  <si>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</si>
  <si>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</si>
  <si>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</si>
  <si>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</si>
  <si>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</si>
  <si>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</si>
  <si>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</si>
  <si>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</si>
  <si>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</si>
  <si>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</si>
  <si>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</si>
  <si>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</si>
  <si>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</si>
  <si>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</si>
  <si>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</si>
  <si>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</si>
  <si>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</si>
  <si>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</si>
  <si>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</si>
  <si>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</si>
  <si>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</si>
  <si>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</si>
  <si>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</si>
  <si>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</si>
  <si>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</si>
  <si>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</si>
  <si>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</si>
  <si>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</si>
  <si>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</si>
  <si>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</si>
  <si>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</si>
  <si>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</si>
  <si>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</si>
  <si>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</si>
  <si>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</si>
  <si>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</si>
  <si>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</si>
  <si>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</si>
  <si>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</si>
  <si>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</si>
  <si>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</si>
  <si>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</si>
  <si>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</si>
  <si>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</si>
  <si>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</si>
  <si>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</si>
  <si>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</si>
  <si>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</si>
  <si>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</si>
  <si>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</si>
  <si>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</si>
  <si>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</si>
  <si>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</si>
  <si>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</si>
  <si>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</si>
  <si>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</si>
  <si>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</si>
  <si>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</si>
  <si>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</si>
  <si>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</si>
  <si>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</si>
  <si>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</si>
  <si>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</si>
  <si>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</si>
  <si>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</si>
  <si>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</si>
  <si>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</si>
  <si>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</si>
  <si>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</si>
  <si>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</si>
  <si>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</si>
  <si>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</si>
  <si>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</si>
  <si>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</si>
  <si>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</si>
  <si>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</si>
  <si>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</si>
  <si>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</si>
  <si>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</si>
  <si>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</si>
  <si>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</si>
  <si>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</si>
  <si>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</si>
  <si>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</si>
  <si>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</si>
  <si>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</si>
  <si>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</si>
  <si>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</si>
  <si>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</si>
  <si>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</si>
  <si>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</si>
  <si>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</si>
  <si>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</si>
  <si>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</si>
  <si>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</si>
  <si>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</si>
  <si>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</si>
  <si>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</si>
  <si>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</si>
  <si>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</si>
  <si>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</si>
  <si>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</si>
  <si>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</si>
  <si>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</si>
  <si>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</si>
  <si>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</si>
  <si>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</si>
  <si>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</si>
  <si>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</si>
  <si>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</si>
  <si>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</si>
  <si>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</si>
  <si>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</si>
  <si>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</si>
  <si>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</si>
  <si>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</si>
  <si>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</si>
  <si>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</si>
  <si>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</si>
  <si>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</si>
  <si>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</si>
  <si>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</si>
  <si>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</si>
  <si>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</si>
  <si>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</si>
  <si>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</si>
  <si>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</si>
  <si>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</si>
  <si>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</si>
  <si>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</si>
  <si>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</si>
  <si>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</si>
  <si>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</si>
  <si>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</si>
  <si>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</si>
  <si>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</si>
  <si>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</si>
  <si>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</si>
  <si>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</si>
  <si>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</si>
  <si>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</si>
  <si>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</si>
  <si>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</si>
  <si>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</si>
  <si>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</si>
  <si>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</si>
  <si>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</si>
  <si>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</si>
  <si>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</si>
  <si>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</si>
  <si>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</si>
  <si>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</si>
  <si>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</si>
  <si>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</si>
  <si>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</si>
  <si>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</si>
  <si>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</si>
  <si>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</si>
  <si>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</si>
  <si>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</si>
  <si>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</si>
  <si>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</si>
  <si>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</si>
  <si>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</si>
  <si>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</si>
  <si>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</si>
  <si>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</si>
  <si>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</si>
  <si>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</si>
  <si>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</si>
  <si>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</si>
  <si>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</si>
  <si>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</si>
  <si>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</si>
  <si>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</si>
  <si>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</si>
  <si>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</si>
  <si>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</si>
  <si>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</si>
  <si>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</si>
  <si>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</si>
  <si>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</si>
  <si>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</si>
  <si>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</si>
  <si>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</si>
  <si>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</si>
  <si>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</si>
  <si>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</si>
  <si>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</si>
  <si>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</si>
  <si>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</si>
  <si>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</si>
  <si>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</si>
  <si>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</si>
  <si>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</si>
  <si>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</si>
  <si>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</si>
  <si>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</si>
  <si>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</si>
  <si>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</si>
  <si>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</si>
  <si>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</si>
  <si>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</si>
  <si>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</si>
  <si>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</si>
  <si>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</si>
  <si>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</si>
  <si>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</si>
  <si>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</si>
  <si>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</si>
  <si>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</si>
  <si>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</si>
  <si>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</si>
  <si>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</si>
  <si>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</si>
  <si>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</si>
  <si>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</si>
  <si>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</si>
  <si>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</si>
  <si>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</si>
  <si>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</si>
  <si>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</si>
  <si>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</si>
  <si>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</si>
  <si>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</si>
  <si>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</si>
  <si>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</si>
  <si>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</si>
  <si>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</si>
  <si>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</si>
  <si>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</si>
  <si>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</si>
  <si>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</si>
  <si>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</si>
  <si>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</si>
  <si>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</si>
  <si>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</si>
  <si>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</si>
  <si>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</si>
  <si>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</si>
  <si>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</si>
  <si>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</si>
  <si>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</si>
  <si>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</si>
  <si>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</si>
  <si>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</si>
  <si>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</si>
  <si>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</si>
  <si>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</si>
  <si>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</si>
  <si>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</si>
  <si>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</si>
  <si>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</si>
  <si>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</si>
  <si>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</si>
  <si>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</si>
  <si>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</si>
  <si>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</si>
  <si>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</si>
  <si>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</si>
  <si>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</si>
  <si>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</si>
  <si>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</si>
  <si>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</si>
  <si>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</si>
  <si>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</si>
  <si>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</si>
  <si>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</si>
  <si>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</si>
  <si>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</si>
  <si>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</si>
  <si>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</si>
  <si>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</si>
  <si>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</si>
  <si>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</si>
  <si>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</si>
  <si>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</si>
  <si>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</si>
  <si>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</si>
  <si>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</si>
  <si>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</si>
  <si>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</si>
  <si>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</si>
  <si>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</si>
  <si>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</si>
  <si>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</si>
  <si>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</si>
  <si>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</si>
  <si>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</si>
  <si>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</si>
  <si>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</si>
  <si>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</si>
  <si>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</si>
  <si>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</si>
  <si>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</si>
  <si>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</si>
  <si>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</si>
  <si>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</si>
  <si>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</si>
  <si>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</si>
  <si>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</si>
  <si>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</si>
  <si>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</si>
  <si>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</si>
  <si>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</si>
  <si>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</si>
  <si>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</si>
  <si>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</si>
  <si>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</si>
  <si>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</si>
  <si>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</si>
  <si>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</si>
  <si>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</si>
  <si>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</si>
  <si>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</si>
  <si>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</si>
  <si>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</si>
  <si>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</si>
  <si>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</si>
  <si>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</si>
  <si>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</si>
  <si>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</si>
  <si>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</si>
  <si>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</si>
  <si>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</si>
  <si>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</si>
  <si>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</si>
  <si>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</si>
  <si>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</si>
  <si>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</si>
  <si>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</si>
  <si>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</si>
  <si>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</si>
  <si>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</si>
  <si>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</si>
  <si>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</si>
  <si>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</si>
  <si>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</si>
  <si>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</si>
  <si>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</si>
  <si>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</si>
  <si>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</si>
  <si>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</si>
  <si>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</si>
  <si>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</si>
  <si>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</si>
  <si>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</si>
  <si>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</si>
  <si>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</si>
  <si>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</si>
  <si>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</si>
  <si>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</si>
  <si>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</si>
  <si>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</si>
  <si>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</si>
  <si>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</si>
  <si>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</si>
  <si>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</si>
  <si>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</si>
  <si>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</si>
  <si>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</si>
  <si>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</si>
  <si>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</si>
  <si>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</si>
  <si>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</si>
  <si>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</si>
  <si>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</si>
  <si>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</si>
  <si>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</si>
  <si>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</si>
  <si>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</si>
  <si>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</si>
  <si>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</si>
  <si>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</si>
  <si>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</si>
  <si>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</si>
  <si>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</si>
  <si>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</si>
  <si>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</si>
  <si>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</si>
  <si>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</si>
  <si>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</si>
  <si>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</si>
  <si>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</si>
  <si>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</si>
  <si>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</si>
  <si>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</si>
  <si>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</si>
  <si>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</si>
  <si>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</si>
  <si>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</si>
  <si>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</si>
  <si>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</si>
  <si>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</si>
  <si>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</si>
  <si>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</si>
  <si>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</si>
  <si>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</si>
  <si>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</si>
  <si>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</si>
  <si>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</si>
  <si>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</si>
  <si>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</si>
  <si>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</si>
  <si>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</si>
  <si>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</si>
  <si>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</si>
  <si>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</si>
  <si>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</si>
  <si>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</si>
  <si>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</si>
  <si>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</si>
  <si>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</si>
  <si>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</si>
  <si>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</si>
  <si>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</si>
  <si>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</si>
  <si>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</si>
  <si>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</si>
  <si>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</si>
  <si>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</si>
  <si>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</si>
  <si>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</si>
  <si>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</si>
  <si>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</si>
  <si>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</si>
  <si>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</si>
  <si>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</si>
  <si>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</si>
  <si>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</si>
  <si>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</si>
  <si>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</si>
  <si>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</si>
  <si>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</si>
  <si>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</si>
  <si>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</si>
  <si>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</si>
  <si>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</si>
  <si>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</si>
  <si>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</si>
  <si>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</si>
  <si>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</si>
  <si>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</si>
  <si>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</si>
  <si>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</si>
  <si>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</si>
  <si>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</si>
  <si>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</si>
  <si>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</si>
  <si>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</si>
  <si>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</si>
  <si>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</si>
  <si>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</si>
  <si>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</si>
  <si>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</si>
  <si>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</si>
  <si>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</si>
  <si>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</si>
  <si>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</si>
  <si>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</si>
  <si>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</si>
  <si>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</si>
  <si>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</si>
  <si>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</si>
  <si>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</si>
  <si>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</si>
  <si>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</si>
  <si>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</si>
  <si>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</si>
  <si>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</si>
  <si>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</si>
  <si>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</si>
  <si>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</si>
  <si>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</si>
  <si>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</si>
  <si>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</si>
  <si>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</si>
  <si>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</si>
  <si>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</si>
  <si>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</si>
  <si>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</si>
  <si>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</si>
  <si>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</si>
  <si>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</si>
  <si>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</si>
  <si>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</si>
  <si>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</si>
  <si>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</si>
  <si>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</si>
  <si>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</si>
  <si>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</si>
  <si>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</si>
  <si>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</si>
  <si>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</si>
  <si>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</si>
  <si>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</si>
  <si>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</si>
  <si>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</si>
  <si>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</si>
  <si>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</si>
  <si>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</si>
  <si>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</si>
  <si>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</si>
  <si>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</si>
  <si>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</si>
  <si>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</si>
  <si>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</si>
  <si>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</si>
  <si>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</si>
  <si>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</si>
  <si>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</si>
  <si>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</si>
  <si>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</si>
  <si>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</si>
  <si>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</si>
  <si>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</si>
  <si>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</si>
  <si>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</si>
  <si>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</si>
  <si>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</si>
  <si>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</si>
  <si>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</si>
  <si>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</si>
  <si>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</si>
  <si>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</si>
  <si>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</si>
  <si>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</si>
  <si>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</si>
  <si>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</si>
  <si>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</si>
  <si>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</si>
  <si>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</si>
  <si>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</si>
  <si>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</si>
  <si>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</si>
  <si>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</si>
  <si>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</si>
  <si>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</si>
  <si>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</si>
  <si>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</si>
  <si>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</si>
  <si>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</si>
  <si>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</si>
  <si>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</si>
  <si>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</si>
  <si>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</si>
  <si>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</si>
  <si>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</si>
  <si>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</si>
  <si>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</si>
  <si>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</si>
  <si>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</si>
  <si>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</si>
  <si>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</si>
  <si>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</si>
  <si>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</si>
  <si>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</si>
  <si>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</si>
  <si>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</si>
  <si>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</si>
  <si>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</si>
  <si>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</si>
  <si>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</si>
  <si>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</si>
  <si>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</si>
  <si>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</si>
  <si>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</si>
  <si>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</si>
  <si>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</si>
  <si>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</si>
  <si>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</si>
  <si>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</si>
  <si>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</si>
  <si>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</si>
  <si>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</si>
  <si>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</si>
  <si>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</si>
  <si>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</si>
  <si>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</si>
  <si>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</si>
  <si>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</si>
  <si>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</si>
  <si>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</si>
  <si>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</si>
  <si>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</si>
  <si>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</si>
  <si>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</si>
  <si>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</si>
  <si>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</si>
  <si>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</si>
  <si>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</si>
  <si>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</si>
  <si>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</si>
  <si>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</si>
  <si>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</si>
  <si>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</si>
  <si>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</si>
  <si>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</si>
  <si>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</si>
  <si>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</si>
  <si>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</si>
  <si>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</si>
  <si>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</si>
  <si>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</si>
  <si>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</si>
  <si>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</si>
  <si>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</si>
  <si>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</si>
  <si>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</si>
  <si>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</si>
  <si>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</si>
  <si>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</si>
  <si>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</si>
  <si>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</si>
  <si>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</si>
  <si>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</si>
  <si>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</si>
  <si>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</si>
  <si>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</si>
  <si>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</si>
  <si>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</si>
  <si>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</si>
  <si>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</si>
  <si>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</si>
  <si>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</si>
  <si>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</si>
  <si>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</si>
  <si>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</si>
  <si>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</si>
  <si>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</si>
  <si>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</si>
  <si>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</si>
  <si>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</si>
  <si>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</si>
  <si>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</si>
  <si>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</si>
  <si>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</si>
  <si>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</si>
  <si>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</si>
  <si>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</si>
  <si>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</si>
  <si>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</si>
  <si>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</si>
  <si>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</si>
  <si>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</si>
  <si>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</si>
  <si>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</si>
  <si>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</si>
  <si>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</si>
  <si>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</si>
  <si>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</si>
  <si>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</si>
  <si>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</si>
  <si>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</si>
  <si>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</si>
  <si>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</si>
  <si>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</si>
  <si>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</si>
  <si>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</si>
  <si>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</si>
  <si>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</si>
  <si>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</si>
  <si>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</si>
  <si>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</si>
  <si>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</si>
  <si>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</si>
  <si>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</si>
  <si>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</si>
  <si>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</si>
  <si>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</si>
  <si>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</si>
  <si>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</si>
  <si>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</si>
  <si>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</si>
  <si>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</si>
  <si>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</si>
  <si>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</si>
  <si>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</si>
  <si>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</si>
  <si>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</si>
  <si>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</si>
  <si>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</si>
  <si>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</si>
  <si>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</si>
  <si>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</si>
  <si>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</si>
  <si>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</si>
  <si>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</si>
  <si>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</si>
  <si>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</si>
  <si>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</si>
  <si>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</si>
  <si>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</si>
  <si>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</si>
  <si>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</si>
  <si>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</si>
  <si>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</si>
  <si>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</si>
  <si>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</si>
  <si>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</si>
  <si>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</si>
  <si>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</si>
  <si>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</si>
  <si>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</si>
  <si>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</si>
  <si>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</si>
  <si>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</si>
  <si>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</si>
  <si>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</si>
  <si>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</si>
  <si>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</si>
  <si>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</si>
  <si>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</si>
  <si>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</si>
  <si>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</si>
  <si>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</si>
  <si>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</si>
  <si>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</si>
  <si>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</si>
  <si>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</si>
  <si>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</si>
  <si>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</si>
  <si>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</si>
  <si>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</si>
  <si>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</si>
  <si>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</si>
  <si>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</si>
  <si>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</si>
  <si>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</si>
  <si>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</si>
  <si>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</si>
  <si>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</si>
  <si>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</si>
  <si>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</si>
  <si>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</si>
  <si>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</si>
  <si>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</si>
  <si>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</si>
  <si>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</si>
  <si>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</si>
  <si>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</si>
  <si>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</si>
  <si>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</si>
  <si>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</si>
  <si>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</si>
  <si>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</si>
  <si>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</si>
  <si>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</si>
  <si>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</si>
  <si>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</si>
  <si>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</si>
  <si>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</si>
  <si>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</si>
  <si>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</si>
  <si>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</si>
  <si>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</si>
  <si>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</si>
  <si>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</si>
  <si>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</si>
  <si>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</si>
  <si>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</si>
  <si>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</si>
  <si>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</si>
  <si>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</si>
  <si>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</si>
  <si>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</si>
  <si>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</si>
  <si>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</si>
  <si>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</si>
  <si>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</si>
  <si>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</si>
  <si>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</si>
  <si>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</si>
  <si>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</si>
  <si>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</si>
  <si>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</si>
  <si>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</si>
  <si>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</si>
  <si>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</si>
  <si>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</si>
  <si>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</si>
  <si>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</si>
  <si>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</si>
  <si>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</si>
  <si>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</si>
  <si>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</si>
  <si>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</si>
  <si>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</si>
  <si>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</si>
  <si>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</si>
  <si>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</si>
  <si>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</si>
  <si>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</si>
  <si>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</si>
  <si>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</si>
  <si>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</si>
  <si>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</si>
  <si>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</si>
  <si>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</si>
  <si>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</si>
  <si>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</si>
  <si>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</si>
  <si>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</si>
  <si>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</si>
  <si>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</si>
  <si>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</si>
  <si>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</si>
  <si>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</si>
  <si>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</si>
  <si>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</si>
  <si>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</si>
  <si>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</si>
  <si>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</si>
  <si>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</si>
  <si>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</si>
  <si>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</si>
  <si>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</si>
  <si>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</si>
  <si>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</si>
  <si>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</si>
  <si>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</si>
  <si>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</si>
  <si>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</si>
  <si>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</si>
  <si>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</si>
  <si>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</si>
  <si>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</si>
  <si>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</si>
  <si>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</si>
  <si>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</si>
  <si>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</si>
  <si>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</si>
  <si>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</si>
  <si>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</si>
  <si>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</si>
  <si>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</si>
  <si>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</si>
  <si>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</si>
  <si>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</si>
  <si>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</si>
  <si>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</si>
  <si>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</si>
  <si>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</si>
  <si>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</si>
  <si>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</si>
  <si>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</si>
  <si>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</si>
  <si>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</si>
  <si>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</si>
  <si>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</si>
  <si>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</si>
  <si>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</si>
  <si>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</si>
  <si>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</si>
  <si>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</si>
  <si>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</si>
  <si>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</si>
  <si>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</si>
  <si>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</si>
  <si>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</si>
  <si>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</si>
  <si>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</si>
  <si>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</si>
  <si>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</si>
  <si>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</si>
  <si>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</si>
  <si>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</si>
  <si>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</si>
  <si>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</si>
  <si>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</si>
  <si>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</si>
  <si>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</si>
  <si>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</si>
  <si>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</si>
  <si>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</si>
  <si>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</si>
  <si>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</si>
  <si>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</si>
  <si>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</si>
  <si>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</si>
  <si>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</si>
  <si>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</si>
  <si>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</si>
  <si>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</si>
  <si>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</si>
  <si>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</si>
  <si>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</si>
  <si>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</si>
  <si>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</si>
  <si>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</si>
  <si>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</si>
  <si>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</si>
  <si>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</si>
  <si>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</si>
  <si>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</si>
  <si>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</si>
  <si>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</si>
  <si>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</si>
  <si>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</si>
  <si>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</si>
  <si>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</si>
  <si>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</si>
  <si>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</si>
  <si>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</si>
  <si>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</si>
  <si>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</si>
  <si>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</si>
  <si>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</si>
  <si>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</si>
  <si>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</si>
  <si>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</si>
  <si>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</si>
  <si>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</si>
  <si>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</si>
  <si>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</si>
  <si>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</si>
  <si>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</si>
  <si>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</si>
  <si>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</si>
  <si>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</si>
  <si>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</si>
  <si>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</si>
  <si>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</si>
  <si>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</si>
  <si>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</si>
  <si>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</si>
  <si>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</si>
  <si>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</si>
  <si>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</si>
  <si>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</si>
  <si>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</si>
  <si>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</si>
  <si>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</si>
  <si>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</si>
  <si>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</si>
  <si>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</si>
  <si>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</si>
  <si>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</si>
  <si>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</si>
  <si>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</si>
  <si>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</si>
  <si>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</si>
  <si>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</si>
  <si>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</si>
  <si>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</si>
  <si>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</si>
  <si>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</si>
  <si>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</si>
  <si>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</si>
  <si>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</si>
  <si>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</si>
  <si>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</si>
  <si>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</si>
  <si>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</si>
  <si>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</si>
  <si>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</si>
  <si>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</si>
  <si>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</si>
  <si>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</si>
  <si>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</si>
  <si>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</si>
  <si>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</si>
  <si>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</si>
  <si>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</si>
  <si>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</si>
  <si>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</si>
  <si>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</si>
  <si>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</si>
  <si>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</si>
  <si>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</si>
  <si>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</si>
  <si>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</si>
  <si>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</si>
  <si>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</si>
  <si>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</si>
  <si>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</si>
  <si>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</si>
  <si>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</si>
  <si>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</si>
  <si>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</si>
  <si>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</si>
  <si>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</si>
  <si>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</si>
  <si>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</si>
  <si>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</si>
  <si>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</si>
  <si>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</si>
  <si>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</si>
  <si>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</si>
  <si>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</si>
  <si>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</si>
  <si>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</si>
  <si>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</si>
  <si>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</si>
  <si>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</si>
  <si>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</si>
  <si>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</si>
  <si>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</si>
  <si>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</si>
  <si>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</si>
  <si>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</si>
  <si>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</si>
  <si>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</si>
  <si>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</si>
  <si>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</si>
  <si>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</si>
  <si>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</si>
  <si>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</si>
  <si>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</si>
  <si>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</si>
  <si>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</si>
  <si>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</si>
  <si>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</si>
  <si>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</si>
  <si>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</si>
  <si>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</si>
  <si>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</si>
  <si>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</si>
  <si>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</si>
  <si>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</si>
  <si>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</si>
  <si>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</si>
  <si>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</si>
  <si>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</si>
  <si>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</si>
  <si>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</si>
  <si>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</si>
  <si>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</si>
  <si>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</si>
  <si>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</si>
  <si>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</si>
  <si>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</si>
  <si>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</si>
  <si>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</si>
  <si>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</si>
  <si>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</si>
  <si>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</si>
  <si>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</si>
  <si>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</si>
  <si>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</si>
  <si>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</si>
  <si>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</si>
  <si>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</si>
  <si>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</si>
  <si>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</si>
  <si>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</si>
  <si>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</si>
  <si>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</si>
  <si>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</si>
  <si>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</si>
  <si>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</si>
  <si>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</si>
  <si>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</si>
  <si>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</si>
  <si>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</si>
  <si>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</si>
  <si>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</si>
  <si>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</si>
  <si>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</si>
  <si>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</si>
  <si>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</si>
  <si>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</si>
  <si>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</si>
  <si>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</si>
  <si>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</si>
  <si>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</si>
  <si>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</si>
  <si>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</si>
  <si>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</si>
  <si>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</si>
  <si>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</si>
  <si>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</si>
  <si>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</si>
  <si>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</si>
  <si>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</si>
  <si>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</si>
  <si>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</si>
  <si>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</si>
  <si>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</si>
  <si>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</si>
  <si>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</si>
  <si>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</si>
  <si>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</si>
  <si>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</si>
  <si>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</si>
  <si>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</si>
  <si>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</si>
  <si>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</si>
  <si>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</si>
  <si>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</si>
  <si>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</si>
  <si>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</si>
  <si>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</si>
  <si>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</si>
  <si>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</si>
  <si>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</si>
  <si>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</si>
  <si>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</si>
  <si>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</si>
  <si>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</si>
  <si>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</si>
  <si>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</si>
  <si>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</si>
  <si>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</si>
  <si>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</si>
  <si>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</si>
  <si>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</si>
  <si>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</si>
  <si>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</si>
  <si>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</si>
  <si>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</si>
  <si>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</si>
  <si>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</si>
  <si>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</si>
  <si>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</si>
  <si>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</si>
  <si>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</si>
  <si>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</si>
  <si>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</si>
  <si>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</si>
  <si>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</si>
  <si>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</si>
  <si>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</si>
  <si>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</si>
  <si>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</si>
  <si>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</si>
  <si>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</si>
  <si>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</si>
  <si>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</si>
  <si>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</si>
  <si>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</si>
  <si>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</si>
  <si>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</si>
  <si>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</si>
  <si>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</si>
  <si>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</si>
  <si>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</si>
  <si>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</si>
  <si>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</si>
  <si>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</si>
  <si>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</si>
  <si>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</si>
  <si>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</si>
  <si>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</si>
  <si>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</si>
  <si>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</si>
  <si>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</si>
  <si>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</si>
  <si>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</si>
  <si>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</si>
  <si>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</si>
  <si>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</si>
  <si>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</si>
  <si>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</si>
  <si>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</si>
  <si>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</si>
  <si>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</si>
  <si>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</si>
  <si>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</si>
  <si>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</si>
  <si>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</si>
  <si>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</si>
  <si>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</si>
  <si>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</si>
  <si>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</si>
  <si>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</si>
  <si>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</si>
  <si>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</si>
  <si>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</si>
  <si>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</si>
  <si>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</si>
  <si>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</si>
  <si>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</si>
  <si>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</si>
  <si>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</si>
  <si>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</si>
  <si>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</si>
  <si>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</si>
  <si>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</si>
  <si>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</si>
  <si>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</si>
  <si>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</si>
  <si>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</si>
  <si>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</si>
  <si>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</si>
  <si>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</si>
  <si>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</si>
  <si>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</si>
  <si>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</si>
  <si>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</si>
  <si>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</si>
  <si>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</si>
  <si>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</si>
  <si>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</si>
  <si>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</si>
  <si>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</si>
  <si>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</si>
  <si>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</si>
  <si>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</si>
  <si>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</si>
  <si>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</si>
  <si>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</si>
  <si>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</si>
  <si>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</si>
  <si>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</si>
  <si>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</si>
  <si>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</si>
  <si>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</si>
  <si>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</si>
  <si>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</si>
  <si>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</si>
  <si>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</si>
  <si>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</si>
  <si>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</si>
  <si>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</si>
  <si>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</si>
  <si>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</si>
  <si>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</si>
  <si>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</si>
  <si>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</si>
  <si>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</si>
  <si>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</si>
  <si>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</si>
  <si>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</si>
  <si>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</si>
  <si>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</si>
  <si>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</si>
  <si>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</si>
  <si>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</si>
  <si>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</si>
  <si>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</si>
  <si>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</si>
  <si>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</si>
  <si>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</si>
  <si>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</si>
  <si>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</si>
  <si>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</si>
  <si>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</si>
  <si>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</si>
  <si>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</si>
  <si>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</si>
  <si>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</si>
  <si>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</si>
  <si>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</si>
  <si>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</si>
  <si>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</si>
  <si>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</si>
  <si>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</si>
  <si>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</si>
  <si>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</si>
  <si>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</si>
  <si>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</si>
  <si>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</si>
  <si>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</si>
  <si>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</si>
  <si>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</si>
  <si>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</si>
  <si>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</si>
  <si>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</si>
  <si>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</si>
  <si>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</si>
  <si>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</si>
  <si>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</si>
  <si>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</si>
  <si>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</si>
  <si>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</si>
  <si>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</si>
  <si>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</si>
  <si>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</si>
  <si>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</si>
  <si>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</si>
  <si>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</si>
  <si>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</si>
  <si>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</si>
  <si>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</si>
  <si>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</si>
  <si>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</si>
  <si>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</si>
  <si>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</si>
  <si>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</si>
  <si>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</si>
  <si>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</si>
  <si>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</si>
  <si>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</si>
  <si>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</si>
  <si>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</si>
  <si>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</si>
  <si>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</si>
  <si>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</si>
  <si>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</si>
  <si>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</si>
  <si>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</si>
  <si>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</si>
  <si>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</si>
  <si>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</si>
  <si>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</si>
  <si>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</si>
  <si>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</si>
  <si>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</si>
  <si>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</si>
  <si>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</si>
  <si>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</si>
  <si>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</si>
  <si>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</si>
  <si>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</si>
  <si>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</si>
  <si>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</si>
  <si>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</si>
  <si>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</si>
  <si>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</si>
  <si>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</si>
  <si>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</si>
  <si>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</si>
  <si>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</si>
  <si>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</si>
  <si>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</si>
  <si>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</si>
  <si>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</si>
  <si>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</si>
  <si>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</si>
  <si>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</si>
  <si>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</si>
  <si>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</si>
  <si>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</si>
  <si>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</si>
  <si>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</si>
  <si>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</si>
  <si>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</si>
  <si>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</si>
  <si>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</si>
  <si>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</si>
  <si>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</si>
  <si>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</si>
  <si>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</si>
  <si>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</si>
  <si>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</si>
  <si>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</si>
  <si>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</si>
  <si>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</si>
  <si>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</si>
  <si>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</si>
  <si>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</si>
  <si>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</si>
  <si>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</si>
  <si>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</si>
  <si>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</si>
  <si>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</si>
  <si>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</si>
  <si>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</si>
  <si>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</si>
  <si>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</si>
  <si>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</si>
  <si>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</si>
  <si>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</si>
  <si>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</si>
  <si>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</si>
  <si>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</si>
  <si>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</si>
  <si>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</si>
  <si>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</si>
  <si>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</si>
  <si>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</si>
  <si>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</si>
  <si>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</si>
  <si>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</si>
  <si>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</si>
  <si>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</si>
  <si>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</si>
  <si>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</si>
  <si>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</si>
  <si>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</si>
  <si>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</si>
  <si>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</si>
  <si>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</si>
  <si>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</si>
  <si>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</si>
  <si>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</si>
  <si>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</si>
  <si>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</si>
  <si>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</si>
  <si>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</si>
  <si>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</si>
  <si>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</si>
  <si>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</si>
  <si>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</si>
  <si>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</si>
  <si>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</si>
  <si>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</si>
  <si>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</si>
  <si>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</si>
  <si>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</si>
  <si>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</si>
  <si>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</si>
  <si>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</si>
  <si>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</si>
  <si>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</si>
  <si>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</si>
  <si>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</si>
  <si>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</si>
  <si>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</si>
  <si>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</si>
  <si>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</si>
  <si>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</si>
  <si>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</si>
  <si>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</si>
  <si>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</si>
  <si>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</si>
  <si>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</si>
  <si>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</si>
  <si>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</si>
  <si>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</si>
  <si>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</si>
  <si>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</si>
  <si>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</si>
  <si>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</si>
  <si>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</si>
  <si>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</si>
  <si>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</si>
  <si>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</si>
  <si>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</si>
  <si>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</si>
  <si>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</si>
  <si>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</si>
  <si>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</si>
  <si>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</si>
  <si>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</si>
  <si>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</si>
  <si>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</si>
  <si>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</si>
  <si>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</si>
  <si>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</si>
  <si>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</si>
  <si>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</si>
  <si>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</si>
  <si>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</si>
  <si>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</si>
  <si>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</si>
  <si>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</si>
  <si>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</si>
  <si>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</si>
  <si>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</si>
  <si>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</si>
  <si>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</si>
  <si>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</si>
  <si>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</si>
  <si>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</si>
  <si>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</si>
  <si>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</si>
  <si>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</si>
  <si>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</si>
  <si>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</si>
  <si>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</si>
  <si>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</si>
  <si>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</si>
  <si>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</si>
  <si>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</si>
  <si>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</si>
  <si>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</si>
  <si>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</si>
  <si>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</si>
  <si>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</si>
  <si>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</si>
  <si>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</si>
  <si>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</si>
  <si>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</si>
  <si>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</si>
  <si>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</si>
  <si>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</si>
  <si>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</si>
  <si>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</si>
  <si>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</si>
  <si>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</si>
  <si>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</si>
  <si>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</si>
  <si>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</si>
  <si>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</si>
  <si>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</si>
  <si>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</si>
  <si>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</si>
  <si>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</si>
  <si>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</si>
  <si>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</si>
  <si>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</si>
  <si>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</si>
  <si>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</si>
  <si>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</si>
  <si>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</si>
  <si>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</si>
  <si>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</si>
  <si>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</si>
  <si>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</si>
  <si>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</si>
  <si>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</si>
  <si>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</si>
  <si>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</si>
  <si>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</si>
  <si>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</si>
  <si>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</si>
  <si>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</si>
  <si>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</si>
  <si>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</si>
  <si>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</si>
  <si>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</si>
  <si>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</si>
  <si>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</si>
  <si>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</si>
  <si>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</si>
  <si>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</si>
  <si>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</si>
  <si>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</si>
  <si>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</si>
  <si>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</si>
  <si>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</si>
  <si>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</si>
  <si>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</si>
  <si>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</si>
  <si>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</si>
  <si>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</si>
  <si>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</si>
  <si>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</si>
  <si>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</si>
  <si>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</si>
  <si>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</si>
  <si>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</si>
  <si>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</si>
  <si>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</si>
  <si>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</si>
  <si>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</si>
  <si>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</si>
  <si>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</si>
  <si>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</si>
  <si>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</si>
  <si>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</si>
  <si>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</si>
  <si>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</si>
  <si>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</si>
  <si>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</si>
  <si>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</si>
  <si>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</si>
  <si>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</si>
  <si>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</si>
  <si>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</si>
  <si>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</si>
  <si>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</si>
  <si>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</si>
  <si>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</si>
  <si>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</si>
  <si>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</si>
  <si>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</si>
  <si>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</si>
  <si>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</si>
  <si>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</si>
  <si>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</si>
  <si>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</si>
  <si>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</si>
  <si>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</si>
  <si>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</si>
  <si>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</si>
  <si>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</si>
  <si>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</si>
  <si>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</si>
  <si>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</si>
  <si>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</si>
  <si>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</si>
  <si>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</si>
  <si>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</si>
  <si>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</si>
  <si>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</si>
  <si>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</si>
  <si>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</si>
  <si>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</si>
  <si>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</si>
  <si>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</si>
  <si>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</si>
  <si>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</si>
  <si>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</si>
  <si>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</si>
  <si>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</si>
  <si>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</si>
  <si>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</si>
  <si>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</si>
  <si>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</si>
  <si>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</si>
  <si>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</si>
  <si>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</si>
  <si>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</si>
  <si>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</si>
  <si>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</si>
  <si>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</si>
  <si>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</si>
  <si>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</si>
  <si>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</si>
  <si>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</si>
  <si>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</si>
  <si>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</si>
  <si>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</si>
  <si>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</si>
  <si>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</si>
  <si>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</si>
  <si>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</si>
  <si>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</si>
  <si>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</si>
  <si>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</si>
  <si>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</si>
  <si>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</si>
  <si>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</si>
  <si>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</si>
  <si>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</si>
  <si>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</si>
  <si>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</si>
  <si>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</si>
  <si>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</si>
  <si>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</si>
  <si>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</si>
  <si>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</si>
  <si>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</si>
  <si>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</si>
  <si>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</si>
  <si>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</si>
  <si>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</si>
  <si>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</si>
  <si>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</si>
  <si>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</si>
  <si>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</si>
  <si>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</si>
  <si>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</si>
  <si>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</si>
  <si>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</si>
  <si>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</si>
  <si>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</si>
  <si>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</si>
  <si>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</si>
  <si>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</si>
  <si>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</si>
  <si>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</si>
  <si>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</si>
  <si>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</si>
  <si>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</si>
  <si>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</si>
  <si>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</si>
  <si>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</si>
  <si>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</si>
  <si>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</si>
  <si>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</si>
  <si>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</si>
  <si>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</si>
  <si>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</si>
  <si>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</si>
  <si>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</si>
  <si>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</si>
  <si>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</si>
  <si>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</si>
  <si>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</si>
  <si>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</si>
  <si>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</si>
  <si>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</si>
  <si>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</si>
  <si>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</si>
  <si>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</si>
  <si>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</si>
  <si>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</si>
  <si>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</si>
  <si>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</si>
  <si>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</si>
  <si>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</si>
  <si>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</si>
  <si>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</si>
  <si>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</si>
  <si>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</si>
  <si>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</si>
  <si>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</si>
  <si>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</si>
  <si>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</si>
  <si>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</si>
  <si>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</si>
  <si>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</si>
  <si>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</si>
  <si>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</si>
  <si>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</si>
  <si>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</si>
  <si>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</si>
  <si>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</si>
  <si>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</si>
  <si>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</si>
  <si>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</si>
  <si>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</si>
  <si>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</si>
  <si>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</si>
  <si>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</si>
  <si>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</si>
  <si>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</si>
  <si>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</si>
  <si>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</si>
  <si>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</si>
  <si>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</si>
  <si>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</si>
  <si>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</si>
  <si>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</si>
  <si>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</si>
  <si>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</si>
  <si>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</si>
  <si>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</si>
  <si>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</si>
  <si>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</si>
  <si>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</si>
  <si>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</si>
  <si>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</si>
  <si>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</si>
  <si>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</si>
  <si>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</si>
  <si>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</si>
  <si>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</si>
  <si>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</si>
  <si>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</si>
  <si>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</si>
  <si>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</si>
  <si>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</si>
  <si>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</si>
  <si>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</si>
  <si>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</si>
  <si>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</si>
  <si>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</si>
  <si>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</si>
  <si>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</si>
  <si>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</si>
  <si>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</si>
  <si>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</si>
  <si>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</si>
  <si>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</si>
  <si>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</si>
  <si>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</si>
  <si>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</si>
  <si>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</si>
  <si>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</si>
  <si>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</si>
  <si>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</si>
  <si>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</si>
  <si>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</si>
  <si>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</si>
  <si>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</si>
  <si>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</si>
  <si>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</si>
  <si>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</si>
  <si>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</si>
  <si>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</si>
  <si>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</si>
  <si>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</si>
  <si>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</si>
  <si>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</si>
  <si>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</si>
  <si>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</si>
  <si>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</si>
  <si>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</si>
  <si>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</si>
  <si>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</si>
  <si>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</si>
  <si>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</si>
  <si>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</si>
  <si>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</si>
  <si>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</si>
  <si>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</si>
  <si>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</si>
  <si>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</si>
  <si>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</si>
  <si>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</si>
  <si>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</si>
  <si>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</si>
  <si>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</si>
  <si>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</si>
  <si>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</si>
  <si>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</si>
  <si>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</si>
  <si>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</si>
  <si>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</si>
  <si>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</si>
  <si>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</si>
  <si>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</si>
  <si>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</si>
  <si>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</si>
  <si>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</si>
  <si>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</si>
  <si>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</si>
  <si>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</si>
  <si>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</si>
  <si>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</si>
  <si>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</si>
  <si>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</si>
  <si>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</si>
  <si>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</si>
  <si>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</si>
  <si>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</si>
  <si>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</si>
  <si>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</si>
  <si>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</si>
  <si>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</si>
  <si>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</si>
  <si>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</si>
  <si>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</si>
  <si>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</si>
  <si>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</si>
  <si>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</si>
  <si>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</si>
  <si>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</si>
  <si>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</si>
  <si>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</si>
  <si>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</si>
  <si>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</si>
  <si>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</si>
  <si>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</si>
  <si>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</si>
  <si>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</si>
  <si>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</si>
  <si>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</si>
  <si>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</si>
  <si>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</si>
  <si>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</si>
  <si>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</si>
  <si>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</si>
  <si>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</si>
  <si>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</si>
  <si>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</si>
  <si>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</si>
  <si>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</si>
  <si>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</si>
  <si>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</si>
  <si>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</si>
  <si>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</si>
  <si>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</si>
  <si>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</si>
  <si>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</si>
  <si>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</si>
  <si>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</si>
  <si>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</si>
  <si>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</si>
  <si>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</si>
  <si>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</si>
  <si>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</si>
  <si>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</si>
  <si>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</si>
  <si>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</si>
  <si>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</si>
  <si>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</si>
  <si>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</si>
  <si>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</si>
  <si>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</si>
  <si>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</si>
  <si>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</si>
  <si>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</si>
  <si>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</si>
  <si>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</si>
  <si>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</si>
  <si>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</si>
  <si>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</si>
  <si>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</si>
  <si>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</si>
  <si>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</si>
  <si>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</si>
  <si>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</si>
  <si>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</si>
  <si>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</si>
  <si>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</si>
  <si>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</si>
  <si>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</si>
  <si>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</si>
  <si>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</si>
  <si>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</si>
  <si>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</si>
  <si>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</si>
  <si>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</si>
  <si>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</si>
  <si>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</si>
  <si>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</si>
  <si>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</si>
  <si>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</si>
  <si>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</si>
  <si>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</si>
  <si>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</si>
  <si>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</si>
  <si>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</si>
  <si>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</si>
  <si>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</si>
  <si>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</si>
  <si>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</si>
  <si>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</si>
  <si>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</si>
  <si>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</si>
  <si>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</si>
  <si>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</si>
  <si>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</si>
  <si>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</si>
  <si>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</si>
  <si>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</si>
  <si>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</si>
  <si>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</si>
  <si>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</si>
  <si>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</si>
  <si>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</si>
  <si>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</si>
  <si>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</si>
  <si>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</si>
  <si>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</si>
  <si>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</si>
  <si>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</si>
  <si>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</si>
  <si>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</si>
  <si>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</si>
  <si>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</si>
  <si>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</si>
  <si>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</si>
  <si>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</si>
  <si>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</si>
  <si>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</si>
  <si>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</si>
  <si>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</si>
  <si>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</si>
  <si>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</si>
  <si>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</si>
  <si>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</si>
  <si>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</si>
  <si>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</si>
  <si>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</si>
  <si>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</si>
  <si>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</si>
  <si>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</si>
  <si>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</si>
  <si>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</si>
  <si>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</si>
  <si>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</si>
  <si>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</si>
  <si>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</si>
  <si>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</si>
  <si>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</si>
  <si>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</si>
  <si>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</si>
  <si>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</si>
  <si>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</si>
  <si>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</si>
  <si>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</si>
  <si>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</si>
  <si>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</si>
  <si>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</si>
  <si>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</si>
  <si>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</si>
  <si>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</si>
  <si>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</si>
  <si>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</si>
  <si>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</si>
  <si>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</si>
  <si>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</si>
  <si>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</si>
  <si>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</si>
  <si>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</si>
  <si>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</si>
  <si>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</si>
  <si>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</si>
  <si>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</si>
  <si>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</si>
  <si>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</si>
  <si>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</si>
  <si>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</si>
  <si>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</si>
  <si>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</si>
  <si>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</si>
  <si>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</si>
  <si>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</si>
  <si>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</si>
  <si>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</si>
  <si>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</si>
  <si>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</si>
  <si>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</si>
  <si>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</si>
  <si>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</si>
  <si>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</si>
  <si>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</si>
  <si>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</si>
  <si>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</si>
  <si>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</si>
  <si>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</si>
  <si>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</si>
  <si>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</si>
  <si>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</si>
  <si>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</si>
  <si>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</si>
  <si>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</si>
  <si>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</si>
  <si>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</si>
  <si>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</si>
  <si>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</si>
  <si>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</si>
  <si>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</si>
  <si>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</si>
  <si>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</si>
  <si>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</si>
  <si>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</si>
  <si>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</si>
  <si>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</si>
  <si>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</si>
  <si>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</si>
  <si>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</si>
  <si>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</si>
  <si>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</si>
  <si>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</si>
  <si>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</si>
  <si>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</si>
  <si>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</si>
  <si>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</si>
  <si>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</si>
  <si>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</si>
  <si>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</si>
  <si>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</si>
  <si>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</si>
  <si>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</si>
  <si>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</si>
  <si>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</si>
  <si>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</si>
  <si>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</si>
  <si>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</si>
  <si>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</si>
  <si>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</si>
  <si>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</si>
  <si>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</si>
  <si>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</si>
  <si>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</si>
  <si>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</si>
  <si>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</si>
  <si>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</si>
  <si>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</si>
  <si>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</si>
  <si>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</si>
  <si>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</si>
  <si>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</si>
  <si>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</si>
  <si>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</si>
  <si>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</si>
  <si>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</si>
  <si>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</si>
  <si>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</si>
  <si>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</si>
  <si>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</si>
  <si>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</si>
  <si>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</si>
  <si>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</si>
  <si>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</si>
  <si>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</si>
  <si>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</si>
  <si>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</si>
  <si>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</si>
  <si>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</si>
  <si>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</si>
  <si>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</si>
  <si>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</si>
  <si>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</si>
  <si>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</si>
  <si>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</si>
  <si>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</si>
  <si>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</si>
  <si>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</si>
  <si>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</si>
  <si>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</si>
  <si>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</si>
  <si>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</si>
  <si>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</si>
  <si>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</si>
  <si>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</si>
  <si>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</si>
  <si>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</si>
  <si>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</si>
  <si>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</si>
  <si>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</si>
  <si>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</si>
  <si>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</si>
  <si>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</si>
  <si>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</si>
  <si>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</si>
  <si>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</si>
  <si>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</si>
  <si>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</si>
  <si>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</si>
  <si>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</si>
  <si>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</si>
  <si>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</si>
  <si>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</si>
  <si>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</si>
  <si>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</si>
  <si>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</si>
  <si>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</si>
  <si>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</si>
  <si>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</si>
  <si>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</si>
  <si>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</si>
  <si>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</si>
  <si>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</si>
  <si>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</si>
  <si>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</si>
  <si>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</si>
  <si>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</si>
  <si>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</si>
  <si>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</si>
  <si>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</si>
  <si>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</si>
  <si>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</si>
  <si>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</si>
  <si>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</si>
  <si>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</si>
  <si>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</si>
  <si>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</si>
  <si>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</si>
  <si>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</si>
  <si>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</si>
  <si>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</si>
  <si>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</si>
  <si>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</si>
  <si>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</si>
  <si>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</si>
  <si>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</si>
  <si>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</si>
  <si>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</si>
  <si>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</si>
  <si>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</si>
  <si>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</si>
  <si>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</si>
  <si>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</si>
  <si>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</si>
  <si>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</si>
  <si>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</si>
  <si>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</si>
  <si>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</si>
  <si>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</si>
  <si>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</si>
  <si>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</si>
  <si>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</si>
  <si>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</si>
  <si>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</si>
  <si>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</si>
  <si>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</si>
  <si>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</si>
  <si>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</si>
  <si>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</si>
  <si>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</si>
  <si>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</si>
  <si>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</si>
  <si>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</si>
  <si>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</si>
  <si>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</si>
  <si>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</si>
  <si>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</si>
  <si>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</si>
  <si>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</si>
  <si>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</si>
  <si>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</si>
  <si>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</si>
  <si>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</si>
  <si>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</si>
  <si>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</si>
  <si>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</si>
  <si>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</si>
  <si>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</si>
  <si>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</si>
  <si>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</si>
  <si>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</si>
  <si>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</si>
  <si>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</si>
  <si>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</si>
  <si>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</si>
  <si>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</si>
  <si>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</si>
  <si>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</si>
  <si>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</si>
  <si>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</si>
  <si>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</si>
  <si>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</si>
  <si>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</si>
  <si>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</si>
  <si>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</si>
  <si>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</si>
  <si>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</si>
  <si>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</si>
  <si>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</si>
  <si>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</si>
  <si>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</si>
  <si>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</si>
  <si>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</si>
  <si>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</si>
  <si>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</si>
  <si>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</si>
  <si>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</si>
  <si>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</si>
  <si>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</si>
  <si>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</si>
  <si>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</si>
  <si>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</si>
  <si>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</si>
  <si>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</si>
  <si>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</si>
  <si>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</si>
  <si>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</si>
  <si>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</si>
  <si>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</si>
  <si>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</si>
  <si>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</si>
  <si>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</si>
  <si>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</si>
  <si>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</si>
  <si>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</si>
  <si>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</si>
  <si>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</si>
  <si>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</si>
  <si>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</si>
  <si>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</si>
  <si>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</si>
  <si>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</si>
  <si>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</si>
  <si>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</si>
  <si>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</si>
  <si>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</si>
  <si>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</si>
  <si>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</si>
  <si>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</si>
  <si>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</si>
  <si>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</si>
  <si>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</si>
  <si>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</si>
  <si>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</si>
  <si>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</si>
  <si>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</si>
  <si>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</si>
  <si>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</si>
  <si>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</si>
  <si>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</si>
  <si>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</si>
  <si>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</si>
  <si>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</si>
  <si>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</si>
  <si>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</si>
  <si>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</si>
  <si>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</si>
  <si>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</si>
  <si>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</si>
  <si>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</si>
  <si>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</si>
  <si>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</si>
  <si>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</si>
  <si>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</si>
  <si>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</si>
  <si>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</si>
  <si>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</si>
  <si>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</si>
  <si>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</si>
  <si>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</si>
  <si>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</si>
  <si>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</si>
  <si>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</si>
  <si>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</si>
  <si>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</si>
  <si>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</si>
  <si>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</si>
  <si>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</si>
  <si>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</si>
  <si>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</si>
  <si>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</si>
  <si>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</si>
  <si>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</si>
  <si>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</si>
  <si>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</si>
  <si>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</si>
  <si>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</si>
  <si>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</si>
  <si>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</si>
  <si>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</si>
  <si>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</si>
  <si>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</si>
  <si>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</si>
  <si>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</si>
  <si>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</si>
  <si>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</si>
  <si>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</si>
  <si>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</si>
  <si>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</si>
  <si>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</si>
  <si>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</si>
  <si>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</si>
  <si>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</si>
  <si>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</si>
  <si>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</si>
  <si>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</si>
  <si>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</si>
  <si>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</si>
  <si>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</si>
  <si>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</si>
  <si>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</si>
  <si>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</si>
  <si>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</si>
  <si>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</si>
  <si>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</si>
  <si>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</si>
  <si>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</si>
  <si>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</si>
  <si>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</si>
  <si>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</si>
  <si>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</si>
  <si>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</si>
  <si>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</si>
  <si>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</si>
  <si>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</si>
  <si>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</si>
  <si>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</si>
  <si>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</si>
  <si>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</si>
  <si>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</si>
  <si>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</si>
  <si>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</si>
  <si>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</si>
  <si>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</si>
  <si>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</si>
  <si>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</si>
  <si>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</si>
  <si>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</si>
  <si>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</si>
  <si>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</si>
  <si>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</si>
  <si>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</si>
  <si>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</si>
  <si>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</si>
  <si>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</si>
  <si>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</si>
  <si>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</si>
  <si>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</si>
  <si>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</si>
  <si>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</si>
  <si>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</si>
  <si>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</si>
  <si>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</si>
  <si>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</si>
  <si>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</si>
  <si>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</si>
  <si>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</si>
  <si>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</si>
  <si>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</si>
  <si>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</si>
  <si>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</si>
  <si>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</si>
  <si>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</si>
  <si>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</si>
  <si>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</si>
  <si>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</si>
  <si>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</si>
  <si>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</si>
  <si>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</si>
  <si>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</si>
  <si>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</si>
  <si>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</si>
  <si>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</si>
  <si>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</si>
  <si>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</si>
  <si>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</si>
  <si>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</si>
  <si>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</si>
  <si>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</si>
  <si>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</si>
  <si>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</si>
  <si>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</si>
  <si>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</si>
  <si>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</si>
  <si>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</si>
  <si>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</si>
  <si>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</si>
  <si>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</si>
  <si>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</si>
  <si>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</si>
  <si>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</si>
  <si>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</si>
  <si>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</si>
  <si>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</si>
  <si>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</si>
  <si>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</si>
  <si>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</si>
  <si>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</si>
  <si>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</si>
  <si>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</si>
  <si>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</si>
  <si>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</si>
  <si>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</si>
  <si>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</si>
  <si>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</si>
  <si>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</si>
  <si>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</si>
  <si>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</si>
  <si>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</si>
  <si>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</si>
  <si>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</si>
  <si>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</si>
  <si>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</si>
  <si>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</si>
  <si>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</si>
  <si>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</si>
  <si>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</si>
  <si>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</si>
  <si>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</si>
  <si>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</si>
  <si>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</si>
  <si>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</si>
  <si>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</si>
  <si>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</si>
  <si>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</si>
  <si>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</si>
  <si>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</si>
  <si>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</si>
  <si>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</si>
  <si>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</si>
  <si>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</si>
  <si>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</si>
  <si>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</si>
  <si>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</si>
  <si>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</si>
  <si>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</si>
  <si>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</si>
  <si>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</si>
  <si>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</si>
  <si>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</si>
  <si>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</si>
  <si>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</si>
  <si>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</si>
  <si>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</si>
  <si>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</si>
  <si>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</si>
  <si>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</si>
  <si>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</si>
  <si>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</si>
  <si>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</si>
  <si>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</si>
  <si>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</si>
  <si>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</si>
  <si>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</si>
  <si>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</si>
  <si>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</si>
  <si>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</si>
  <si>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</si>
  <si>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</si>
  <si>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</si>
  <si>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</si>
  <si>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</si>
  <si>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</si>
  <si>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</si>
  <si>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</si>
  <si>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</si>
  <si>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</si>
  <si>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</si>
  <si>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</si>
  <si>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</si>
  <si>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</si>
  <si>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</si>
  <si>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</si>
  <si>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</si>
  <si>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</si>
  <si>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</si>
  <si>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</si>
  <si>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</si>
  <si>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</si>
  <si>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</si>
  <si>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</si>
  <si>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</si>
  <si>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</si>
  <si>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</si>
  <si>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</si>
  <si>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</si>
  <si>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</si>
  <si>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</si>
  <si>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</si>
  <si>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</si>
  <si>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</si>
  <si>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</si>
  <si>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</si>
  <si>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</si>
  <si>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</si>
  <si>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</si>
  <si>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</si>
  <si>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</si>
  <si>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</si>
  <si>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</si>
  <si>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</si>
  <si>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</si>
  <si>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</si>
  <si>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</si>
  <si>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</si>
  <si>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</si>
  <si>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</si>
  <si>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</si>
  <si>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</si>
  <si>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</si>
  <si>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</si>
  <si>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</si>
  <si>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</si>
  <si>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</si>
  <si>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</si>
  <si>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</si>
  <si>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</si>
  <si>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</si>
  <si>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</si>
  <si>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</si>
  <si>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</si>
  <si>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</si>
  <si>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</si>
  <si>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</si>
  <si>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</si>
  <si>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</si>
  <si>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</si>
  <si>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</si>
  <si>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</si>
  <si>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</si>
  <si>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</si>
  <si>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</si>
  <si>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</si>
  <si>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</si>
  <si>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</si>
  <si>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</si>
  <si>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</si>
  <si>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</si>
  <si>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</si>
  <si>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</si>
  <si>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</si>
  <si>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</si>
  <si>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</si>
  <si>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</si>
  <si>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</si>
  <si>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</si>
  <si>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</si>
  <si>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</si>
  <si>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</si>
  <si>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</si>
  <si>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</si>
  <si>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</si>
  <si>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</si>
  <si>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</si>
  <si>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</si>
  <si>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</si>
  <si>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</si>
  <si>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</si>
  <si>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</si>
  <si>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</si>
  <si>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</si>
  <si>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</si>
  <si>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</si>
  <si>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</si>
  <si>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</si>
  <si>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</si>
  <si>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</si>
  <si>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</si>
  <si>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</si>
  <si>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</si>
  <si>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</si>
  <si>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</si>
  <si>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</si>
  <si>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</si>
  <si>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</si>
  <si>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</si>
  <si>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</si>
  <si>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</si>
  <si>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</si>
  <si>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</si>
  <si>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</si>
  <si>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</si>
  <si>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</si>
  <si>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</si>
  <si>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</si>
  <si>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</si>
  <si>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</si>
  <si>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</si>
  <si>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</si>
  <si>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</si>
  <si>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</si>
  <si>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</si>
  <si>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</si>
  <si>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</si>
  <si>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</si>
  <si>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</si>
  <si>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</si>
  <si>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</si>
  <si>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</si>
  <si>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</si>
  <si>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</si>
  <si>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</si>
  <si>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</si>
  <si>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</si>
  <si>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</si>
  <si>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</si>
  <si>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</si>
  <si>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</si>
  <si>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</si>
  <si>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</si>
  <si>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</si>
  <si>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</si>
  <si>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</si>
  <si>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</si>
  <si>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</si>
  <si>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</si>
  <si>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</si>
  <si>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</si>
  <si>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</si>
  <si>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</si>
  <si>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</si>
  <si>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</si>
  <si>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</si>
  <si>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</si>
  <si>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</si>
  <si>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</si>
  <si>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</si>
  <si>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</si>
  <si>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</si>
  <si>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</si>
  <si>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</si>
  <si>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</si>
  <si>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</si>
  <si>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</si>
  <si>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</si>
  <si>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</si>
  <si>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</si>
  <si>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</si>
  <si>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</si>
  <si>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</si>
  <si>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</si>
  <si>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</si>
  <si>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</si>
  <si>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</si>
  <si>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</si>
  <si>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</si>
  <si>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</si>
  <si>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</si>
  <si>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</si>
  <si>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</si>
  <si>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</si>
  <si>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</si>
  <si>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</si>
  <si>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</si>
  <si>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</si>
  <si>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</si>
  <si>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</si>
  <si>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</si>
  <si>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</si>
  <si>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</si>
  <si>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</si>
  <si>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</si>
  <si>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</si>
  <si>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</si>
  <si>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</si>
  <si>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</si>
  <si>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</si>
  <si>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</si>
  <si>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</si>
  <si>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</si>
  <si>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</si>
  <si>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</si>
  <si>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</si>
  <si>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</si>
  <si>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</si>
  <si>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</si>
  <si>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</si>
  <si>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</si>
  <si>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</si>
  <si>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</si>
  <si>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</si>
  <si>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</si>
  <si>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</si>
  <si>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</si>
  <si>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</si>
  <si>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</si>
  <si>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</si>
  <si>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</si>
  <si>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</si>
  <si>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</si>
  <si>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</si>
  <si>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</si>
  <si>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</si>
  <si>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</si>
  <si>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</si>
  <si>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</si>
  <si>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</si>
  <si>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</si>
  <si>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</si>
  <si>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</si>
  <si>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</si>
  <si>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</si>
  <si>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</si>
  <si>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</si>
  <si>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</si>
  <si>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</si>
  <si>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</si>
  <si>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</si>
  <si>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</si>
  <si>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</si>
  <si>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</si>
  <si>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</si>
  <si>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</si>
  <si>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</si>
  <si>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</si>
  <si>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</si>
  <si>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</si>
  <si>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</si>
  <si>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</si>
  <si>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</si>
  <si>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</si>
  <si>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</si>
  <si>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</si>
  <si>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</si>
  <si>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</si>
  <si>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</si>
  <si>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</si>
  <si>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</si>
  <si>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</si>
  <si>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</si>
  <si>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</si>
  <si>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</si>
  <si>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</si>
  <si>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</si>
  <si>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</si>
  <si>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</si>
  <si>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</si>
  <si>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</si>
  <si>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</si>
  <si>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</si>
  <si>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</si>
  <si>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</si>
  <si>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</si>
  <si>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</si>
  <si>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</si>
  <si>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</si>
  <si>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</si>
  <si>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</si>
  <si>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</si>
  <si>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</si>
  <si>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</si>
  <si>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</si>
  <si>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</si>
  <si>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</si>
  <si>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</si>
  <si>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</si>
  <si>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</si>
  <si>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</si>
  <si>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</si>
  <si>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</si>
  <si>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</si>
  <si>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</si>
  <si>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</si>
  <si>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</si>
  <si>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</si>
  <si>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</si>
  <si>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</si>
  <si>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</si>
  <si>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</si>
  <si>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</si>
  <si>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</si>
  <si>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</si>
  <si>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</si>
  <si>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</si>
  <si>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</si>
  <si>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</si>
  <si>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</si>
  <si>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</si>
  <si>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</si>
  <si>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</si>
  <si>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</si>
  <si>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</si>
  <si>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</si>
  <si>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</si>
  <si>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</si>
  <si>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</si>
  <si>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</si>
  <si>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</si>
  <si>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</si>
  <si>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</si>
  <si>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</si>
  <si>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</si>
  <si>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</si>
  <si>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</si>
  <si>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</si>
  <si>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</si>
  <si>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</si>
  <si>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</si>
  <si>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</si>
  <si>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</si>
  <si>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</si>
  <si>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</si>
  <si>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</si>
  <si>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</si>
  <si>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</si>
  <si>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</si>
  <si>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</si>
  <si>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</si>
  <si>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</si>
  <si>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</si>
  <si>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</si>
  <si>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</si>
  <si>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</si>
  <si>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</si>
  <si>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</si>
  <si>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</si>
  <si>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</si>
  <si>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</si>
  <si>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</si>
  <si>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</si>
  <si>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</si>
  <si>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</si>
  <si>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</si>
  <si>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</si>
  <si>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</si>
  <si>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</si>
  <si>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</si>
  <si>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</si>
  <si>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</si>
  <si>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</si>
  <si>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</si>
  <si>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</si>
  <si>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</si>
  <si>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</si>
  <si>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</si>
  <si>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</si>
  <si>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</si>
  <si>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</si>
  <si>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</si>
  <si>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</si>
  <si>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</si>
  <si>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</si>
  <si>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</si>
  <si>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</si>
  <si>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</si>
  <si>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</si>
  <si>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</si>
  <si>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</si>
  <si>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</si>
  <si>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</si>
  <si>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</si>
  <si>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</si>
  <si>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</si>
  <si>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</si>
  <si>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</si>
  <si>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</si>
  <si>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</si>
  <si>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</si>
  <si>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</si>
  <si>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</si>
  <si>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</si>
  <si>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</si>
  <si>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</si>
  <si>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</si>
  <si>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</si>
  <si>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</si>
  <si>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</si>
  <si>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</si>
  <si>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</si>
  <si>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</si>
  <si>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</si>
  <si>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</si>
  <si>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</si>
  <si>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</si>
  <si>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</si>
  <si>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</si>
  <si>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</si>
  <si>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</si>
  <si>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</si>
  <si>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</si>
  <si>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</si>
  <si>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</si>
  <si>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</si>
  <si>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</si>
  <si>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</si>
  <si>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</si>
  <si>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</si>
  <si>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</si>
  <si>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</si>
  <si>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</si>
  <si>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</si>
  <si>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</si>
  <si>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</si>
  <si>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</si>
  <si>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</si>
  <si>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</si>
  <si>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</si>
  <si>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</si>
  <si>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</si>
  <si>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</si>
  <si>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</si>
  <si>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</si>
  <si>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</si>
  <si>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</si>
  <si>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</si>
  <si>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</si>
  <si>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</si>
  <si>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</si>
  <si>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</si>
  <si>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</si>
  <si>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</si>
  <si>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</si>
  <si>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</si>
  <si>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</si>
  <si>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</si>
  <si>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</si>
  <si>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</si>
  <si>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</si>
  <si>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</si>
  <si>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</si>
  <si>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</si>
  <si>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</si>
  <si>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</si>
  <si>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</si>
  <si>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</si>
  <si>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</si>
  <si>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</si>
  <si>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</si>
  <si>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</si>
  <si>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</si>
  <si>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</si>
  <si>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</si>
  <si>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</si>
  <si>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</si>
  <si>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</si>
  <si>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</si>
  <si>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</si>
  <si>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</si>
  <si>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</si>
  <si>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</si>
  <si>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</si>
  <si>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</si>
  <si>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</si>
  <si>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</si>
  <si>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</si>
  <si>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</si>
  <si>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</si>
  <si>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</si>
  <si>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</si>
  <si>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</si>
  <si>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</si>
  <si>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</si>
  <si>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</si>
  <si>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</si>
  <si>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</si>
  <si>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</si>
  <si>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</si>
  <si>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</si>
  <si>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</si>
  <si>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</si>
  <si>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</si>
  <si>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</si>
  <si>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</si>
  <si>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</si>
  <si>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</si>
  <si>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</si>
  <si>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</si>
  <si>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</si>
  <si>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</si>
  <si>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</si>
  <si>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</si>
  <si>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</si>
  <si>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</si>
  <si>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</si>
  <si>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</si>
  <si>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</si>
  <si>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</si>
  <si>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</si>
  <si>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</si>
  <si>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</si>
  <si>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</si>
  <si>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</si>
  <si>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</si>
  <si>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</si>
  <si>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</si>
  <si>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</si>
  <si>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</si>
  <si>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</si>
  <si>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</si>
  <si>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</si>
  <si>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</si>
  <si>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</si>
  <si>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</si>
  <si>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</si>
  <si>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</si>
  <si>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</si>
  <si>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</si>
  <si>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</si>
  <si>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</si>
  <si>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</si>
  <si>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</si>
  <si>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</si>
  <si>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</si>
  <si>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</si>
  <si>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</si>
  <si>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</si>
  <si>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</si>
  <si>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</si>
  <si>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</si>
  <si>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</si>
  <si>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</si>
  <si>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</si>
  <si>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</si>
  <si>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</si>
  <si>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</si>
  <si>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</si>
  <si>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</si>
  <si>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</si>
  <si>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</si>
  <si>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</si>
  <si>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</si>
  <si>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</si>
  <si>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</si>
  <si>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</si>
  <si>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</si>
  <si>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</si>
  <si>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</si>
  <si>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</si>
  <si>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</si>
  <si>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</si>
  <si>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</si>
  <si>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</si>
  <si>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</si>
  <si>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</si>
  <si>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</si>
  <si>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</si>
  <si>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</si>
  <si>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</si>
  <si>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</si>
  <si>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</si>
  <si>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</si>
  <si>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</si>
  <si>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</si>
  <si>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</si>
  <si>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</si>
  <si>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</si>
  <si>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</si>
  <si>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</si>
  <si>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</si>
  <si>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</si>
  <si>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</si>
  <si>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</si>
  <si>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</si>
  <si>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</si>
  <si>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</si>
  <si>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</si>
  <si>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</si>
  <si>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</si>
  <si>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</si>
  <si>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</si>
  <si>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</si>
  <si>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</si>
  <si>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</si>
  <si>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</si>
  <si>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</si>
  <si>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</si>
  <si>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</si>
  <si>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</si>
  <si>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</si>
  <si>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</si>
  <si>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</si>
  <si>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</si>
  <si>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</si>
  <si>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</si>
  <si>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</si>
  <si>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</si>
  <si>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</si>
  <si>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</si>
  <si>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</si>
  <si>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</si>
  <si>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</si>
  <si>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</si>
  <si>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</si>
  <si>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</si>
  <si>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</si>
  <si>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</si>
  <si>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</si>
  <si>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</si>
  <si>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</si>
  <si>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</si>
  <si>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</si>
  <si>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</si>
  <si>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</si>
  <si>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</si>
  <si>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</si>
  <si>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</si>
  <si>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</si>
  <si>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</si>
  <si>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</si>
  <si>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</si>
  <si>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</si>
  <si>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</si>
  <si>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</si>
  <si>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</si>
  <si>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</si>
  <si>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</si>
  <si>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</si>
  <si>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</si>
  <si>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</si>
  <si>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</si>
  <si>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</si>
  <si>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</si>
  <si>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</si>
  <si>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</si>
  <si>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</si>
  <si>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</si>
  <si>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</si>
  <si>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</si>
  <si>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</si>
  <si>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</si>
  <si>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</si>
  <si>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</si>
  <si>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</si>
  <si>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</si>
  <si>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</si>
  <si>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</si>
  <si>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</si>
  <si>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</si>
  <si>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</si>
  <si>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</si>
  <si>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</si>
  <si>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</si>
  <si>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</si>
  <si>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</si>
  <si>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</si>
  <si>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</si>
  <si>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</si>
  <si>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</si>
  <si>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</si>
  <si>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</si>
  <si>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</si>
  <si>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</si>
  <si>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</si>
  <si>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</si>
  <si>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</si>
  <si>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</si>
  <si>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</si>
  <si>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</si>
  <si>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</si>
  <si>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</si>
  <si>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</si>
  <si>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</si>
  <si>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</si>
  <si>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</si>
  <si>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</si>
  <si>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</si>
  <si>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</si>
  <si>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</si>
  <si>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</si>
  <si>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</si>
  <si>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</si>
  <si>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</si>
  <si>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</si>
  <si>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</si>
  <si>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</si>
  <si>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</si>
  <si>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</si>
  <si>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</si>
  <si>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</si>
  <si>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</si>
  <si>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</si>
  <si>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</si>
  <si>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</si>
  <si>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</si>
  <si>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</si>
  <si>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</si>
  <si>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</si>
  <si>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</si>
  <si>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</si>
  <si>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</si>
  <si>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</si>
  <si>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</si>
  <si>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</si>
  <si>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</si>
  <si>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</si>
  <si>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</si>
  <si>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</si>
  <si>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</si>
  <si>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</si>
  <si>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</si>
  <si>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</si>
  <si>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</si>
  <si>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</si>
  <si>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</si>
  <si>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</si>
  <si>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</si>
  <si>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</si>
  <si>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</si>
  <si>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</si>
  <si>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</si>
  <si>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</si>
  <si>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</si>
  <si>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</si>
  <si>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</si>
  <si>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</si>
  <si>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</si>
  <si>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</si>
  <si>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</si>
  <si>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</si>
  <si>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</si>
  <si>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</si>
  <si>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</si>
  <si>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</si>
  <si>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</si>
  <si>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</si>
  <si>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</si>
  <si>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</si>
  <si>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</si>
  <si>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</si>
  <si>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</si>
  <si>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</si>
  <si>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</si>
  <si>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</si>
  <si>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</si>
  <si>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</si>
  <si>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</si>
  <si>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</si>
  <si>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</si>
  <si>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</si>
  <si>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</si>
  <si>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</si>
  <si>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</si>
  <si>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</si>
  <si>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</si>
  <si>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</si>
  <si>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</si>
  <si>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</si>
  <si>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</si>
  <si>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</si>
  <si>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</si>
  <si>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</si>
  <si>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</si>
  <si>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</si>
  <si>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</si>
  <si>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</si>
  <si>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</si>
  <si>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</si>
  <si>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</si>
  <si>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</si>
  <si>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</si>
  <si>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</si>
  <si>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</si>
  <si>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</si>
  <si>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</si>
  <si>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</si>
  <si>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</si>
  <si>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</si>
  <si>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</si>
  <si>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</si>
  <si>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</si>
  <si>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</si>
  <si>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</si>
  <si>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</si>
  <si>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</si>
  <si>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</si>
  <si>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</si>
  <si>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</si>
  <si>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</si>
  <si>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</si>
  <si>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</si>
  <si>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</si>
  <si>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</si>
  <si>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</si>
  <si>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</si>
  <si>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</si>
  <si>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</si>
  <si>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</si>
  <si>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</si>
  <si>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</si>
  <si>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</si>
  <si>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</si>
  <si>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</si>
  <si>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</si>
  <si>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</si>
  <si>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</si>
  <si>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</si>
  <si>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</si>
  <si>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</si>
  <si>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</si>
  <si>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</si>
  <si>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</si>
  <si>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</si>
  <si>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</si>
  <si>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</si>
  <si>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</si>
  <si>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</si>
  <si>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</si>
  <si>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</si>
  <si>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</si>
  <si>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</si>
  <si>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</si>
  <si>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</si>
  <si>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</si>
  <si>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</si>
  <si>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</si>
  <si>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</si>
  <si>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</si>
  <si>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</si>
  <si>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</si>
  <si>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</si>
  <si>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</si>
  <si>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</si>
  <si>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</si>
  <si>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</si>
  <si>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</si>
  <si>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</si>
  <si>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</si>
  <si>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</si>
  <si>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</si>
  <si>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</si>
  <si>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</si>
  <si>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</si>
  <si>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</si>
  <si>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</si>
  <si>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</si>
  <si>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</si>
  <si>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</si>
  <si>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</si>
  <si>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</si>
  <si>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</si>
  <si>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</si>
  <si>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</si>
  <si>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</si>
  <si>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</si>
  <si>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</si>
  <si>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</si>
  <si>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</si>
  <si>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</si>
  <si>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</si>
  <si>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</si>
  <si>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</si>
  <si>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</si>
  <si>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</si>
  <si>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</si>
  <si>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</si>
  <si>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</si>
  <si>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</si>
  <si>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</si>
  <si>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</si>
  <si>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</si>
  <si>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</si>
  <si>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</si>
  <si>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</si>
  <si>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</si>
  <si>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</si>
  <si>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</si>
  <si>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</si>
  <si>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</si>
  <si>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</si>
  <si>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</si>
  <si>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</si>
  <si>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</si>
  <si>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</si>
  <si>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</si>
  <si>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</si>
  <si>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</si>
  <si>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</si>
  <si>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</si>
  <si>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</si>
  <si>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</si>
  <si>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</si>
  <si>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</si>
  <si>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</si>
  <si>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</si>
  <si>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</si>
  <si>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</si>
  <si>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</si>
  <si>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</si>
  <si>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</si>
  <si>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</si>
  <si>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</si>
  <si>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</si>
  <si>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</si>
  <si>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</si>
  <si>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</si>
  <si>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</si>
  <si>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</si>
  <si>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</si>
  <si>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</si>
  <si>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</si>
  <si>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</si>
  <si>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</si>
  <si>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</si>
  <si>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</si>
  <si>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</si>
  <si>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</si>
  <si>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</si>
  <si>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</si>
  <si>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</si>
  <si>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</si>
  <si>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</si>
  <si>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</si>
  <si>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</si>
  <si>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</si>
  <si>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</si>
  <si>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</si>
  <si>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</si>
  <si>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</si>
  <si>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</si>
  <si>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</si>
  <si>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</si>
  <si>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</si>
  <si>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</si>
  <si>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</si>
  <si>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</si>
  <si>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</si>
  <si>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</si>
  <si>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</si>
  <si>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</si>
  <si>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</si>
  <si>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</si>
  <si>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</si>
  <si>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</si>
  <si>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</si>
  <si>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</si>
  <si>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</si>
  <si>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</si>
  <si>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</si>
  <si>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</si>
  <si>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</si>
  <si>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</si>
  <si>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</si>
  <si>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</si>
  <si>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</si>
  <si>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</si>
  <si>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</si>
  <si>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</si>
  <si>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</si>
  <si>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</si>
  <si>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</si>
  <si>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</si>
  <si>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</si>
  <si>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</si>
  <si>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</si>
  <si>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</si>
  <si>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</si>
  <si>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</si>
  <si>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</si>
  <si>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</si>
  <si>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</si>
  <si>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</si>
  <si>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</si>
  <si>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</si>
  <si>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</si>
  <si>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</si>
  <si>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</si>
  <si>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</si>
  <si>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</si>
  <si>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</si>
  <si>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</si>
  <si>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</si>
  <si>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</si>
  <si>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</si>
  <si>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</si>
  <si>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</si>
  <si>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</si>
  <si>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</si>
  <si>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</si>
  <si>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</si>
  <si>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</si>
  <si>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</si>
  <si>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</si>
  <si>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</si>
  <si>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</si>
  <si>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</si>
  <si>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</si>
  <si>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</si>
  <si>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</si>
  <si>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</si>
  <si>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</si>
  <si>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</si>
  <si>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</si>
  <si>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</si>
  <si>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</si>
  <si>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</si>
  <si>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</si>
  <si>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</si>
  <si>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</si>
  <si>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</si>
  <si>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</si>
  <si>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</si>
  <si>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</si>
  <si>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</si>
  <si>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</si>
  <si>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</si>
  <si>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</si>
  <si>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</si>
  <si>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</si>
  <si>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</si>
  <si>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</si>
  <si>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</si>
  <si>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</si>
  <si>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</si>
  <si>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</si>
  <si>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</si>
  <si>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</si>
  <si>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</si>
  <si>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</si>
  <si>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</si>
  <si>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</si>
  <si>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</si>
  <si>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</si>
  <si>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</si>
  <si>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</si>
  <si>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</si>
  <si>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</si>
  <si>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</si>
  <si>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</si>
  <si>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</si>
  <si>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</si>
  <si>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</si>
  <si>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</si>
  <si>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</si>
  <si>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</si>
  <si>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</si>
  <si>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</si>
  <si>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</si>
  <si>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</si>
  <si>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</si>
  <si>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</si>
  <si>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</si>
  <si>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</si>
  <si>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</si>
  <si>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</si>
  <si>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</si>
  <si>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</si>
  <si>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</si>
  <si>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</si>
  <si>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</si>
  <si>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</si>
  <si>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</si>
  <si>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</si>
  <si>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</si>
  <si>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</si>
  <si>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</si>
  <si>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</si>
  <si>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</si>
  <si>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</si>
  <si>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</si>
  <si>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</si>
  <si>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</si>
  <si>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</si>
  <si>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</si>
  <si>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</si>
  <si>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</si>
  <si>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</si>
  <si>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</si>
  <si>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</si>
  <si>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</si>
  <si>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</si>
  <si>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</si>
  <si>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</si>
  <si>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</si>
  <si>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</si>
  <si>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</si>
  <si>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</si>
  <si>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</si>
  <si>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</si>
  <si>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</si>
  <si>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</si>
  <si>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</si>
  <si>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</si>
  <si>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</si>
  <si>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</si>
  <si>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</si>
  <si>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</si>
  <si>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</si>
  <si>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</si>
  <si>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</si>
  <si>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</si>
  <si>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</si>
  <si>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</si>
  <si>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</si>
  <si>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</si>
  <si>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</si>
  <si>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</si>
  <si>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</si>
  <si>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</si>
  <si>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</si>
  <si>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</si>
  <si>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</si>
  <si>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</si>
  <si>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</si>
  <si>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</si>
  <si>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</si>
  <si>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</si>
  <si>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</si>
  <si>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</si>
  <si>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</si>
  <si>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</si>
  <si>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</si>
  <si>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</si>
  <si>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</si>
  <si>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</si>
  <si>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</si>
  <si>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</si>
  <si>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</si>
  <si>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</si>
  <si>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</si>
  <si>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</si>
  <si>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</si>
  <si>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</si>
  <si>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</si>
  <si>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</si>
  <si>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</si>
  <si>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</si>
  <si>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</si>
  <si>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</si>
  <si>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</si>
  <si>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</si>
  <si>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</si>
  <si>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</si>
  <si>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</si>
  <si>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</si>
  <si>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</si>
  <si>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</si>
  <si>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</si>
  <si>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</si>
  <si>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</si>
  <si>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</si>
  <si>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</si>
  <si>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</si>
  <si>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</si>
  <si>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</si>
  <si>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</si>
  <si>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</si>
  <si>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</si>
  <si>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</si>
  <si>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</si>
  <si>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</si>
  <si>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</si>
  <si>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</si>
  <si>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</si>
  <si>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</si>
  <si>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</si>
  <si>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</si>
  <si>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</si>
  <si>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</si>
  <si>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</si>
  <si>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</si>
  <si>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</si>
  <si>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</si>
  <si>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</si>
  <si>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</si>
  <si>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</si>
  <si>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</si>
  <si>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</si>
  <si>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</si>
  <si>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</si>
  <si>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</si>
  <si>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</si>
  <si>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</si>
  <si>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</si>
  <si>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</si>
  <si>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</si>
  <si>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</si>
  <si>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</si>
  <si>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</si>
  <si>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</si>
  <si>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</si>
  <si>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</si>
  <si>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</si>
  <si>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</si>
  <si>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</si>
  <si>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</si>
  <si>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</si>
  <si>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</si>
  <si>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</si>
  <si>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</si>
  <si>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</si>
  <si>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</si>
  <si>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</si>
  <si>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</si>
  <si>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</si>
  <si>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</si>
  <si>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</si>
  <si>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</si>
  <si>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</si>
  <si>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</si>
  <si>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</si>
  <si>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</si>
  <si>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</si>
  <si>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</si>
  <si>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</si>
  <si>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</si>
  <si>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</si>
  <si>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</si>
  <si>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</si>
  <si>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</si>
  <si>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</si>
  <si>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</si>
  <si>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</si>
  <si>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</si>
  <si>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</si>
  <si>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</si>
  <si>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</si>
  <si>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</si>
  <si>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</si>
  <si>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</si>
  <si>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</si>
  <si>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</si>
  <si>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</si>
  <si>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</si>
  <si>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</si>
  <si>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</si>
  <si>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</si>
  <si>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</si>
  <si>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</si>
  <si>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</si>
  <si>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</si>
  <si>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</si>
  <si>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</si>
  <si>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</si>
  <si>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</si>
  <si>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</si>
  <si>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</si>
  <si>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</si>
  <si>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</si>
  <si>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</si>
  <si>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</si>
  <si>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</si>
  <si>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</si>
  <si>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</si>
  <si>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</si>
  <si>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</si>
  <si>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</si>
  <si>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</si>
  <si>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</si>
  <si>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</si>
  <si>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</si>
  <si>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</si>
  <si>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</si>
  <si>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</si>
  <si>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</si>
  <si>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</si>
  <si>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</si>
  <si>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</si>
  <si>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</si>
  <si>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</si>
  <si>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</si>
  <si>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</si>
  <si>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</si>
  <si>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</si>
  <si>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</si>
  <si>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</si>
  <si>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</si>
  <si>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</si>
  <si>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</si>
  <si>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</si>
  <si>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</si>
  <si>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</si>
  <si>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</si>
  <si>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</si>
  <si>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</si>
  <si>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</si>
  <si>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</si>
  <si>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</si>
  <si>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</si>
  <si>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</si>
  <si>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</si>
  <si>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</si>
  <si>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</si>
  <si>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</si>
  <si>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</si>
  <si>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</si>
  <si>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</si>
  <si>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</si>
  <si>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</si>
  <si>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</si>
  <si>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</si>
  <si>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</si>
  <si>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</si>
  <si>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</si>
  <si>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</si>
  <si>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</si>
  <si>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</si>
  <si>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</si>
  <si>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</si>
  <si>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</si>
  <si>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</si>
  <si>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</si>
  <si>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</si>
  <si>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</si>
  <si>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</si>
  <si>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</si>
  <si>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</si>
  <si>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</si>
  <si>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</si>
  <si>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</si>
  <si>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</si>
  <si>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</si>
  <si>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</si>
  <si>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</si>
  <si>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</si>
  <si>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</si>
  <si>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</si>
  <si>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</si>
  <si>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</si>
  <si>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</si>
  <si>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</si>
  <si>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</si>
  <si>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</si>
  <si>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</si>
  <si>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</si>
  <si>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</si>
  <si>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</si>
  <si>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</si>
  <si>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</si>
  <si>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</si>
  <si>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</si>
  <si>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</si>
  <si>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</si>
  <si>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</si>
  <si>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</si>
  <si>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</si>
  <si>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</si>
  <si>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</si>
  <si>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</si>
  <si>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</si>
  <si>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</si>
  <si>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</si>
  <si>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</si>
  <si>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</si>
  <si>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</si>
  <si>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</si>
  <si>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</si>
  <si>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</si>
  <si>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</si>
  <si>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</si>
  <si>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</si>
  <si>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</si>
  <si>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</si>
  <si>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</si>
  <si>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</si>
  <si>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</si>
  <si>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</si>
  <si>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</si>
  <si>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</si>
  <si>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</si>
  <si>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</si>
  <si>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</si>
  <si>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</si>
  <si>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</si>
  <si>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</si>
  <si>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</si>
  <si>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</si>
  <si>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</si>
  <si>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</si>
  <si>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</si>
  <si>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</si>
  <si>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</si>
  <si>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</si>
  <si>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</si>
  <si>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</si>
  <si>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</si>
  <si>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</si>
  <si>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</si>
  <si>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</si>
  <si>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</si>
  <si>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</si>
  <si>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</si>
  <si>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</si>
  <si>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</si>
  <si>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</si>
  <si>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</si>
  <si>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</si>
  <si>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</si>
  <si>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</si>
  <si>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</si>
  <si>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</si>
  <si>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</si>
  <si>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</si>
  <si>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</si>
  <si>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</si>
  <si>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</si>
  <si>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</si>
  <si>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</si>
  <si>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</si>
  <si>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</si>
  <si>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</si>
  <si>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</si>
  <si>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</si>
  <si>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</si>
  <si>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</si>
  <si>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</si>
  <si>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</si>
  <si>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</si>
  <si>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</si>
  <si>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</si>
  <si>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</si>
  <si>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</si>
  <si>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</si>
  <si>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</si>
  <si>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</si>
  <si>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</si>
  <si>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</si>
  <si>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</si>
  <si>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</si>
  <si>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</si>
  <si>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</si>
  <si>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</si>
  <si>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</si>
  <si>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</si>
  <si>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</si>
  <si>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</si>
  <si>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</si>
  <si>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</si>
  <si>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</si>
  <si>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</si>
  <si>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</si>
  <si>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</si>
  <si>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</si>
  <si>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</si>
  <si>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</si>
  <si>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</si>
  <si>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</si>
  <si>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</si>
  <si>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</si>
  <si>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</si>
  <si>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</si>
  <si>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</si>
  <si>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</si>
  <si>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</si>
  <si>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</si>
  <si>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</si>
  <si>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</si>
  <si>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</si>
  <si>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</si>
  <si>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</si>
  <si>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</si>
  <si>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</si>
  <si>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</si>
  <si>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</si>
  <si>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</si>
  <si>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</si>
  <si>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</si>
  <si>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</si>
  <si>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</si>
  <si>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</si>
  <si>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</si>
  <si>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</si>
  <si>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</si>
  <si>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</si>
  <si>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</si>
  <si>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</si>
  <si>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</si>
  <si>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</si>
  <si>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</si>
  <si>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</si>
  <si>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</si>
  <si>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</si>
  <si>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</si>
  <si>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</si>
  <si>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</si>
  <si>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</si>
  <si>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</si>
  <si>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</si>
  <si>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</si>
  <si>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</si>
  <si>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</si>
  <si>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</si>
  <si>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</si>
  <si>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</si>
  <si>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</si>
  <si>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</si>
  <si>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</si>
  <si>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</si>
  <si>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</si>
  <si>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</si>
  <si>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</si>
  <si>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</si>
  <si>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</si>
  <si>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</si>
  <si>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</si>
  <si>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</si>
  <si>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</si>
  <si>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</si>
  <si>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</si>
  <si>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</si>
  <si>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</si>
  <si>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</si>
  <si>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</si>
  <si>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</si>
  <si>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</si>
  <si>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</si>
  <si>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</si>
  <si>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</si>
  <si>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</si>
  <si>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</si>
  <si>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</si>
  <si>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</si>
  <si>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</si>
  <si>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</si>
  <si>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</si>
  <si>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</si>
  <si>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</si>
  <si>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</si>
  <si>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</si>
  <si>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</si>
  <si>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</si>
  <si>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</si>
  <si>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</si>
  <si>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</si>
  <si>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</si>
  <si>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</si>
  <si>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</si>
  <si>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</si>
  <si>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</si>
  <si>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</si>
  <si>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</si>
  <si>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</si>
  <si>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</si>
  <si>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</si>
  <si>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</si>
  <si>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</si>
  <si>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</si>
  <si>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</si>
  <si>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</si>
  <si>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</si>
  <si>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</si>
  <si>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</si>
  <si>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</si>
  <si>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</si>
  <si>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</si>
  <si>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</si>
  <si>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</si>
  <si>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</si>
  <si>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</si>
  <si>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</si>
  <si>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</si>
  <si>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</si>
  <si>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</si>
  <si>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</si>
  <si>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</si>
  <si>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</si>
  <si>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</si>
  <si>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</si>
  <si>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</si>
  <si>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</si>
  <si>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</si>
  <si>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</si>
  <si>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</si>
  <si>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</si>
  <si>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</si>
  <si>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</si>
  <si>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</si>
  <si>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</si>
  <si>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</si>
  <si>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</si>
  <si>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</si>
  <si>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</si>
  <si>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</si>
  <si>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</si>
  <si>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</si>
  <si>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</si>
  <si>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</si>
  <si>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</si>
  <si>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</si>
  <si>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</si>
  <si>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</si>
  <si>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</si>
  <si>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</si>
  <si>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</si>
  <si>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</si>
  <si>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</si>
  <si>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</si>
  <si>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</si>
  <si>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</si>
  <si>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</si>
  <si>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</si>
  <si>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</si>
  <si>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</si>
  <si>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</si>
  <si>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</si>
  <si>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</si>
  <si>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</si>
  <si>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</si>
  <si>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</si>
  <si>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</si>
  <si>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</si>
  <si>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</si>
  <si>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</si>
  <si>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</si>
  <si>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</si>
  <si>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</si>
  <si>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</si>
  <si>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</si>
  <si>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</si>
  <si>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</si>
  <si>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</si>
  <si>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</si>
  <si>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</si>
  <si>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</si>
  <si>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</si>
  <si>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</si>
  <si>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</si>
  <si>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</si>
  <si>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</si>
  <si>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</si>
  <si>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</si>
  <si>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</si>
  <si>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</si>
  <si>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</si>
  <si>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</si>
  <si>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</si>
  <si>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</si>
  <si>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</si>
  <si>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</si>
  <si>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</si>
  <si>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</si>
  <si>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</si>
  <si>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</si>
  <si>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</si>
  <si>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</si>
  <si>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</si>
  <si>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</si>
  <si>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</si>
  <si>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</si>
  <si>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</si>
  <si>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</si>
  <si>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</si>
  <si>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</si>
  <si>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</si>
  <si>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</si>
  <si>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</si>
  <si>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</si>
  <si>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</si>
  <si>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</si>
  <si>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</si>
  <si>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</si>
  <si>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</si>
  <si>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</si>
  <si>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</si>
  <si>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</si>
  <si>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</si>
  <si>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</si>
  <si>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</si>
  <si>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</si>
  <si>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</si>
  <si>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</si>
  <si>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</si>
  <si>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</si>
  <si>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</si>
  <si>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</si>
  <si>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</si>
  <si>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</si>
  <si>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</si>
  <si>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</si>
  <si>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</si>
  <si>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</si>
  <si>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</si>
  <si>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</si>
  <si>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</si>
  <si>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</si>
  <si>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</si>
  <si>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</si>
  <si>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</si>
  <si>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</si>
  <si>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</si>
  <si>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</si>
  <si>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</si>
  <si>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</si>
  <si>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</si>
  <si>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</si>
  <si>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</si>
  <si>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</si>
  <si>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</si>
  <si>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</si>
  <si>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</si>
  <si>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</si>
  <si>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</si>
  <si>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</si>
  <si>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</si>
  <si>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</si>
  <si>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</si>
  <si>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</si>
  <si>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</si>
  <si>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</si>
  <si>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</si>
  <si>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</si>
  <si>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</si>
  <si>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</si>
  <si>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</si>
  <si>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</si>
  <si>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</si>
  <si>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</si>
  <si>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</si>
  <si>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</si>
  <si>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</si>
  <si>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</si>
  <si>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</si>
  <si>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</si>
  <si>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</si>
  <si>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</si>
  <si>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</si>
  <si>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</si>
  <si>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</si>
  <si>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</si>
  <si>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</si>
  <si>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</si>
  <si>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</si>
  <si>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</si>
  <si>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</si>
  <si>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</si>
  <si>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</si>
  <si>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</si>
  <si>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</si>
  <si>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</si>
  <si>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</si>
  <si>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</si>
  <si>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</si>
  <si>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</si>
  <si>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</si>
  <si>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</si>
  <si>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</si>
  <si>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</si>
  <si>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</si>
  <si>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</si>
  <si>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</si>
  <si>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</si>
  <si>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</si>
  <si>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</si>
  <si>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</si>
  <si>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</si>
  <si>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</si>
  <si>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</si>
  <si>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</si>
  <si>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</si>
  <si>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</si>
  <si>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</si>
  <si>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</si>
  <si>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</si>
  <si>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</si>
  <si>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</si>
  <si>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</si>
  <si>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</si>
  <si>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</si>
  <si>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</si>
  <si>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</si>
  <si>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</si>
  <si>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</si>
  <si>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</si>
  <si>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</si>
  <si>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</si>
  <si>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</si>
  <si>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</si>
  <si>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</si>
  <si>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</si>
  <si>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</si>
  <si>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</si>
  <si>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</si>
  <si>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</si>
  <si>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</si>
  <si>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</si>
  <si>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</si>
  <si>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</si>
  <si>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</si>
  <si>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</si>
  <si>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</si>
  <si>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</si>
  <si>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</si>
  <si>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</si>
  <si>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</si>
  <si>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</si>
  <si>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</si>
  <si>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</si>
  <si>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</si>
  <si>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</si>
  <si>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</si>
  <si>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</si>
  <si>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</si>
  <si>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</si>
  <si>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</si>
  <si>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</si>
  <si>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</si>
  <si>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</si>
  <si>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</si>
  <si>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</si>
  <si>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</si>
  <si>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</si>
  <si>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</si>
  <si>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</si>
  <si>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</si>
  <si>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</si>
  <si>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</si>
  <si>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</si>
  <si>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</si>
  <si>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</si>
  <si>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</si>
  <si>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</si>
  <si>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</si>
  <si>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</si>
  <si>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</si>
  <si>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</si>
  <si>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</si>
  <si>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</si>
  <si>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</si>
  <si>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</si>
  <si>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</si>
  <si>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</si>
  <si>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</si>
  <si>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</si>
  <si>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</si>
  <si>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</si>
  <si>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</si>
  <si>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</si>
  <si>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</si>
  <si>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</si>
  <si>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</si>
  <si>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</si>
  <si>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</si>
  <si>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</si>
  <si>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</si>
  <si>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</si>
  <si>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</si>
  <si>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</si>
  <si>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</si>
  <si>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</si>
  <si>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</si>
  <si>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</si>
  <si>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</si>
  <si>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</si>
  <si>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</si>
  <si>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</si>
  <si>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</si>
  <si>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</si>
  <si>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</si>
  <si>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</si>
  <si>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</si>
  <si>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</si>
  <si>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</si>
  <si>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</si>
  <si>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</si>
  <si>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</si>
  <si>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</si>
  <si>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</si>
  <si>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</si>
  <si>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</si>
  <si>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</si>
  <si>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</si>
  <si>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</si>
  <si>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</si>
  <si>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</si>
  <si>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</si>
  <si>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</si>
  <si>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</si>
  <si>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</si>
  <si>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</si>
  <si>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</si>
  <si>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</si>
  <si>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</si>
  <si>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</si>
  <si>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</si>
  <si>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</si>
  <si>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</si>
  <si>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</si>
  <si>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</si>
  <si>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</si>
  <si>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</si>
  <si>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</si>
  <si>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</si>
  <si>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</si>
  <si>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</si>
  <si>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</si>
  <si>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</si>
  <si>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</si>
  <si>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</si>
  <si>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</si>
  <si>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</si>
  <si>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</si>
  <si>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</si>
  <si>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</si>
  <si>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</si>
  <si>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</si>
  <si>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</si>
  <si>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</si>
  <si>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</si>
  <si>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</si>
  <si>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</si>
  <si>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</si>
  <si>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</si>
  <si>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</si>
  <si>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</si>
  <si>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</si>
  <si>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</si>
  <si>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</si>
  <si>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</si>
  <si>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</si>
  <si>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</si>
  <si>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</si>
  <si>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</si>
  <si>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</si>
  <si>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</si>
  <si>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</si>
  <si>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</si>
  <si>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</si>
  <si>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</si>
  <si>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</si>
  <si>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</si>
  <si>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</si>
  <si>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</si>
  <si>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</si>
  <si>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</si>
  <si>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</si>
  <si>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</si>
  <si>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</si>
  <si>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</si>
  <si>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</si>
  <si>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</si>
  <si>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</si>
  <si>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</si>
  <si>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</si>
  <si>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</si>
  <si>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</si>
  <si>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</si>
  <si>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</si>
  <si>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</si>
  <si>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</si>
  <si>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</si>
  <si>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</si>
  <si>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</si>
  <si>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</si>
  <si>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</si>
  <si>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</si>
  <si>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</si>
  <si>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</si>
  <si>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</si>
  <si>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</si>
  <si>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</si>
  <si>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</si>
  <si>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</si>
  <si>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</si>
  <si>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</si>
  <si>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</si>
  <si>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</si>
  <si>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</si>
  <si>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</si>
  <si>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</si>
  <si>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</si>
  <si>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</si>
  <si>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</si>
  <si>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</si>
  <si>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</si>
  <si>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</si>
  <si>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</si>
  <si>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</si>
  <si>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</si>
  <si>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</si>
  <si>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</si>
  <si>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</si>
  <si>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</si>
  <si>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</si>
  <si>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</si>
  <si>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</si>
  <si>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</si>
  <si>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</si>
  <si>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</si>
  <si>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</si>
  <si>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</si>
  <si>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</si>
  <si>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</si>
  <si>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</si>
  <si>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</si>
  <si>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</si>
  <si>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</si>
  <si>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</si>
  <si>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</si>
  <si>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</si>
  <si>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</si>
  <si>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</si>
  <si>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</si>
  <si>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</si>
  <si>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</si>
  <si>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</si>
  <si>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</si>
  <si>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</si>
  <si>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</si>
  <si>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</si>
  <si>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</si>
  <si>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</si>
  <si>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</si>
  <si>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</si>
  <si>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</si>
  <si>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</si>
  <si>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</si>
  <si>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</si>
  <si>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</si>
  <si>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</si>
  <si>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</si>
  <si>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</si>
  <si>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</si>
  <si>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</si>
  <si>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</si>
  <si>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</si>
  <si>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</si>
  <si>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</si>
  <si>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</si>
  <si>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</si>
  <si>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</si>
  <si>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</si>
  <si>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</si>
  <si>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</si>
  <si>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</si>
  <si>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</si>
  <si>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</si>
  <si>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</si>
  <si>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</si>
  <si>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</si>
  <si>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</si>
  <si>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</si>
  <si>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</si>
  <si>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</si>
  <si>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</si>
  <si>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</si>
  <si>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</si>
  <si>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</si>
  <si>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</si>
  <si>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</si>
  <si>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</si>
  <si>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</si>
  <si>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</si>
  <si>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</si>
  <si>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</si>
  <si>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</si>
  <si>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</si>
  <si>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</si>
  <si>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</si>
  <si>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</si>
  <si>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</si>
  <si>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</si>
  <si>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</si>
  <si>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</si>
  <si>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</si>
  <si>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</si>
  <si>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</si>
  <si>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</si>
  <si>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</si>
  <si>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</si>
  <si>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</si>
  <si>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</si>
  <si>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</si>
  <si>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</si>
  <si>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</si>
  <si>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</si>
  <si>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</si>
  <si>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</si>
  <si>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</si>
  <si>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</si>
  <si>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</si>
  <si>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</si>
  <si>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</si>
  <si>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</si>
  <si>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</si>
  <si>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</si>
  <si>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</si>
  <si>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</si>
  <si>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</si>
  <si>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</si>
  <si>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</si>
  <si>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</si>
  <si>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</si>
  <si>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</si>
  <si>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</si>
  <si>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</si>
  <si>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</si>
  <si>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</si>
  <si>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</si>
  <si>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</si>
  <si>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</si>
  <si>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</si>
  <si>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</si>
  <si>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</si>
  <si>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</si>
  <si>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</si>
  <si>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</si>
  <si>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</si>
  <si>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</si>
  <si>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</si>
  <si>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</si>
  <si>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</si>
  <si>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</si>
  <si>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</si>
  <si>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</si>
  <si>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</si>
  <si>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</si>
  <si>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</si>
  <si>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</si>
  <si>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</si>
  <si>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</si>
  <si>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</si>
  <si>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</si>
  <si>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</si>
  <si>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</si>
  <si>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</si>
  <si>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</si>
  <si>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</si>
  <si>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</si>
  <si>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</si>
  <si>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</si>
  <si>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</si>
  <si>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</si>
  <si>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</si>
  <si>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</si>
  <si>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</si>
  <si>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</si>
  <si>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</si>
  <si>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</si>
  <si>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</si>
  <si>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</si>
  <si>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</si>
  <si>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</si>
  <si>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</si>
  <si>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</si>
  <si>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</si>
  <si>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</si>
  <si>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</si>
  <si>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</si>
  <si>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</si>
  <si>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</si>
  <si>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</si>
  <si>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</si>
  <si>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</si>
  <si>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</si>
  <si>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</si>
  <si>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</si>
  <si>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</si>
  <si>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</si>
  <si>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</si>
  <si>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</si>
  <si>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</si>
  <si>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</si>
  <si>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</si>
  <si>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</si>
  <si>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</si>
  <si>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</si>
  <si>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</si>
  <si>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</si>
  <si>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</si>
  <si>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</si>
  <si>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</si>
  <si>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</si>
  <si>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</si>
  <si>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</si>
  <si>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</si>
  <si>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</si>
  <si>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</si>
  <si>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</si>
  <si>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</si>
  <si>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</si>
  <si>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</si>
  <si>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</si>
  <si>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</si>
  <si>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</si>
  <si>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</si>
  <si>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</si>
  <si>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</si>
  <si>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</si>
  <si>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</si>
  <si>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</si>
  <si>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</si>
  <si>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</si>
  <si>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</si>
  <si>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</si>
  <si>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</si>
  <si>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</si>
  <si>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</si>
  <si>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</si>
  <si>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</si>
  <si>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</si>
  <si>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</si>
  <si>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</si>
  <si>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</si>
  <si>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</si>
  <si>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</si>
  <si>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</si>
  <si>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</si>
  <si>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</si>
  <si>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</si>
  <si>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</si>
  <si>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</si>
  <si>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</si>
  <si>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</si>
  <si>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</si>
  <si>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</si>
  <si>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</si>
  <si>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</si>
  <si>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</si>
  <si>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</si>
  <si>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</si>
  <si>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</si>
  <si>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</si>
  <si>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</si>
  <si>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</si>
  <si>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</si>
  <si>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</si>
  <si>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</si>
  <si>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</si>
  <si>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</si>
  <si>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</si>
  <si>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</si>
  <si>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</si>
  <si>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</si>
  <si>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</si>
  <si>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</si>
  <si>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</si>
  <si>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</si>
  <si>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</si>
  <si>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</si>
  <si>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</si>
  <si>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</si>
  <si>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</si>
  <si>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</si>
  <si>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</si>
  <si>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</si>
  <si>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</si>
  <si>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</si>
  <si>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</si>
  <si>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</si>
  <si>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</si>
  <si>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</si>
  <si>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</si>
  <si>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</si>
  <si>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</si>
  <si>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</si>
  <si>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</si>
  <si>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</si>
  <si>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</si>
  <si>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</si>
  <si>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</si>
  <si>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</si>
  <si>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</si>
  <si>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</si>
  <si>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</si>
  <si>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</si>
  <si>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</si>
  <si>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</si>
  <si>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</si>
  <si>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</si>
  <si>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</si>
  <si>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</si>
  <si>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</si>
  <si>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</si>
  <si>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</si>
  <si>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</si>
  <si>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</si>
  <si>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</si>
  <si>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</si>
  <si>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</si>
  <si>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</si>
  <si>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</si>
  <si>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</si>
  <si>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</si>
  <si>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</si>
  <si>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</si>
  <si>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</si>
  <si>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</si>
  <si>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</si>
  <si>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</si>
  <si>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</si>
  <si>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</si>
  <si>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</si>
  <si>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</si>
  <si>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</si>
  <si>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</si>
  <si>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</si>
  <si>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</si>
  <si>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</si>
  <si>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</si>
  <si>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</si>
  <si>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</si>
  <si>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</si>
  <si>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</si>
  <si>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</si>
  <si>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</si>
  <si>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</si>
  <si>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</si>
  <si>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</si>
  <si>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</si>
  <si>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</si>
  <si>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</si>
  <si>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</si>
  <si>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</si>
  <si>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</si>
  <si>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</si>
  <si>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</si>
  <si>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</si>
  <si>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</si>
  <si>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</si>
  <si>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</si>
  <si>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</si>
  <si>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</si>
  <si>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</si>
  <si>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</si>
  <si>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</si>
  <si>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</si>
  <si>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</si>
  <si>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</si>
  <si>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</si>
  <si>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</si>
  <si>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</si>
  <si>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</si>
  <si>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</si>
  <si>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</si>
  <si>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</si>
  <si>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</si>
  <si>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</si>
  <si>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</si>
  <si>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</si>
  <si>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</si>
  <si>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</si>
  <si>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</si>
  <si>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</si>
  <si>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</si>
  <si>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</si>
  <si>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</si>
  <si>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</si>
  <si>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</si>
  <si>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</si>
  <si>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</si>
  <si>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</si>
  <si>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</si>
  <si>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</si>
  <si>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</si>
  <si>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</si>
  <si>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</si>
  <si>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</si>
  <si>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</si>
  <si>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</si>
  <si>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</si>
  <si>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</si>
  <si>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</si>
  <si>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</si>
  <si>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</si>
  <si>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</si>
  <si>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</si>
  <si>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</si>
  <si>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</si>
  <si>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</si>
  <si>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</si>
  <si>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</si>
  <si>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</si>
  <si>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</si>
  <si>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</si>
  <si>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</si>
  <si>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</si>
  <si>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</si>
  <si>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</si>
  <si>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</si>
  <si>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</si>
  <si>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</si>
  <si>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</si>
  <si>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</si>
  <si>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</si>
  <si>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</si>
  <si>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</si>
  <si>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</si>
  <si>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</si>
  <si>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</si>
  <si>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</si>
  <si>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</si>
  <si>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</si>
  <si>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</si>
  <si>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</si>
  <si>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</si>
  <si>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</si>
  <si>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</si>
  <si>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</si>
  <si>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</si>
  <si>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</si>
  <si>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</si>
  <si>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</si>
  <si>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</si>
  <si>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</si>
  <si>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</si>
  <si>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</si>
  <si>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</si>
  <si>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</si>
  <si>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</si>
  <si>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</si>
  <si>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</si>
  <si>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</si>
  <si>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</si>
  <si>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</si>
  <si>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</si>
  <si>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</si>
  <si>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</si>
  <si>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</si>
  <si>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</si>
  <si>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</si>
  <si>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</si>
  <si>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</si>
  <si>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</si>
  <si>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</si>
  <si>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</si>
  <si>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</si>
  <si>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</si>
  <si>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</si>
  <si>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</si>
  <si>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</si>
  <si>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</si>
  <si>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</si>
  <si>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</si>
  <si>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</si>
  <si>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</si>
  <si>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</si>
  <si>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</si>
  <si>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</si>
  <si>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</si>
  <si>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</si>
  <si>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</si>
  <si>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</si>
  <si>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</si>
  <si>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</si>
  <si>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</si>
  <si>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</si>
  <si>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</si>
  <si>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</si>
  <si>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</si>
  <si>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</si>
  <si>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</si>
  <si>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</si>
  <si>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</si>
  <si>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</si>
  <si>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</si>
  <si>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</si>
  <si>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</si>
  <si>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</si>
  <si>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</si>
  <si>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</si>
  <si>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</si>
  <si>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</si>
  <si>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</si>
  <si>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</si>
  <si>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</si>
  <si>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</si>
  <si>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</si>
  <si>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</si>
  <si>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</si>
  <si>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</si>
  <si>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</si>
  <si>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</si>
  <si>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</si>
  <si>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</si>
  <si>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</si>
  <si>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</si>
  <si>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</si>
  <si>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</si>
  <si>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</si>
  <si>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</si>
  <si>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</si>
  <si>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</si>
  <si>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</si>
  <si>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</si>
  <si>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</si>
  <si>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</si>
  <si>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</si>
  <si>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</si>
  <si>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</si>
  <si>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</si>
  <si>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</si>
  <si>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</si>
  <si>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</si>
  <si>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</si>
  <si>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</si>
  <si>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</si>
  <si>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</si>
  <si>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</si>
  <si>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</si>
  <si>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</si>
  <si>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</si>
  <si>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</si>
  <si>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</si>
  <si>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</si>
  <si>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</si>
  <si>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</si>
  <si>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</si>
  <si>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</si>
  <si>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</si>
  <si>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</si>
  <si>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</si>
  <si>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</si>
  <si>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</si>
  <si>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</si>
  <si>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</si>
  <si>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</si>
  <si>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</si>
  <si>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</si>
  <si>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</si>
  <si>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</si>
  <si>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</si>
  <si>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</si>
  <si>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</si>
  <si>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</si>
  <si>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</si>
  <si>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</si>
  <si>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</si>
  <si>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</si>
  <si>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</si>
  <si>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</si>
  <si>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</si>
  <si>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</si>
  <si>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</si>
  <si>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</si>
  <si>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</si>
  <si>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</si>
  <si>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</si>
  <si>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</si>
  <si>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</si>
  <si>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</si>
  <si>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</si>
  <si>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</si>
  <si>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</si>
  <si>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</si>
  <si>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</si>
  <si>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</si>
  <si>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</si>
  <si>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</si>
  <si>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</si>
  <si>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</si>
  <si>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</si>
  <si>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</si>
  <si>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</si>
  <si>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</si>
  <si>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</si>
  <si>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</si>
  <si>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</si>
  <si>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</si>
  <si>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</si>
  <si>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</si>
  <si>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</si>
  <si>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</si>
  <si>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</si>
  <si>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</si>
  <si>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</si>
  <si>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</si>
  <si>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</si>
  <si>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</si>
  <si>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</si>
  <si>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</si>
  <si>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</si>
  <si>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</si>
  <si>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</si>
  <si>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</si>
  <si>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</si>
  <si>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</si>
  <si>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</si>
  <si>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</si>
  <si>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</si>
  <si>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</si>
  <si>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</si>
  <si>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</si>
  <si>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</si>
  <si>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</si>
  <si>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</si>
  <si>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</si>
  <si>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</si>
  <si>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</si>
  <si>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</si>
  <si>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</si>
  <si>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</si>
  <si>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</si>
  <si>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</si>
  <si>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</si>
  <si>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</si>
  <si>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</si>
  <si>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</si>
  <si>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</si>
  <si>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</si>
  <si>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</si>
  <si>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</si>
  <si>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</si>
  <si>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</si>
  <si>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</si>
  <si>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</si>
  <si>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</si>
  <si>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</si>
  <si>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</si>
  <si>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</si>
  <si>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</si>
  <si>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</si>
  <si>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</si>
  <si>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</si>
  <si>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</si>
  <si>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</si>
  <si>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</si>
  <si>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</si>
  <si>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</si>
  <si>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</si>
  <si>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</si>
  <si>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</si>
  <si>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</si>
  <si>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</si>
  <si>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</si>
  <si>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</si>
  <si>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</si>
  <si>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</si>
  <si>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</si>
  <si>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</si>
  <si>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</si>
  <si>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</si>
  <si>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</si>
  <si>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</si>
  <si>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</si>
  <si>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</si>
  <si>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</si>
  <si>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</si>
  <si>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</si>
  <si>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</si>
  <si>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</si>
  <si>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</si>
  <si>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</si>
  <si>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</si>
  <si>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</si>
  <si>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</si>
  <si>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</si>
  <si>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</si>
  <si>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</si>
  <si>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</si>
  <si>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</si>
  <si>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</si>
  <si>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</si>
  <si>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</si>
  <si>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</si>
  <si>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</si>
  <si>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</si>
  <si>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</si>
  <si>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</si>
  <si>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</si>
  <si>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</si>
  <si>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</si>
  <si>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</si>
  <si>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</si>
  <si>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</si>
  <si>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</si>
  <si>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</si>
  <si>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</si>
  <si>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</si>
  <si>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</si>
  <si>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</si>
  <si>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</si>
  <si>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</si>
  <si>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</si>
  <si>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</si>
  <si>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</si>
  <si>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</si>
  <si>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</si>
  <si>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</si>
  <si>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</si>
  <si>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</si>
  <si>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</si>
  <si>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</si>
  <si>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</si>
  <si>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</si>
  <si>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</si>
  <si>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</si>
  <si>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</si>
  <si>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</si>
  <si>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</si>
  <si>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</si>
  <si>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</si>
  <si>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</si>
  <si>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</si>
  <si>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</si>
  <si>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</si>
  <si>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</si>
  <si>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</si>
  <si>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</si>
  <si>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</si>
  <si>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</si>
  <si>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</si>
  <si>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</si>
  <si>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</si>
  <si>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</si>
  <si>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</si>
  <si>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</si>
  <si>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</si>
  <si>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</si>
  <si>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</si>
  <si>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</si>
  <si>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</si>
  <si>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</si>
  <si>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</si>
  <si>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</si>
  <si>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</si>
  <si>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</si>
  <si>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</si>
  <si>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</si>
  <si>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</si>
  <si>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</si>
  <si>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</si>
  <si>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</si>
  <si>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</si>
  <si>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</si>
  <si>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</si>
  <si>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</si>
  <si>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</si>
  <si>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</si>
  <si>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</si>
  <si>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</si>
  <si>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</si>
  <si>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</si>
  <si>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</si>
  <si>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</si>
  <si>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</si>
  <si>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</si>
  <si>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</si>
  <si>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</si>
  <si>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</si>
  <si>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</si>
  <si>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</si>
  <si>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</si>
  <si>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</si>
  <si>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</si>
  <si>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</si>
  <si>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</si>
  <si>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</si>
  <si>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</si>
  <si>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</si>
  <si>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</si>
  <si>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</si>
  <si>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</si>
  <si>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</si>
  <si>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</si>
  <si>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</si>
  <si>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</si>
  <si>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</si>
  <si>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</si>
  <si>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</si>
  <si>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</si>
  <si>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</si>
  <si>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</si>
  <si>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</si>
  <si>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</si>
  <si>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</si>
  <si>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</si>
  <si>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</si>
  <si>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</si>
  <si>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</si>
  <si>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</si>
  <si>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</si>
  <si>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</si>
  <si>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</si>
  <si>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</si>
  <si>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</si>
  <si>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</si>
  <si>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</si>
  <si>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</si>
  <si>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</si>
  <si>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</si>
  <si>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</si>
  <si>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</si>
  <si>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</si>
  <si>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</si>
  <si>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</si>
  <si>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</si>
  <si>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</si>
  <si>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</si>
  <si>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</si>
  <si>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</si>
  <si>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</si>
  <si>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</si>
  <si>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</si>
  <si>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</si>
  <si>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</si>
  <si>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</si>
  <si>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</si>
  <si>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</si>
  <si>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</si>
  <si>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</si>
  <si>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</si>
  <si>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</si>
  <si>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</si>
  <si>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</si>
  <si>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</si>
  <si>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</si>
  <si>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</si>
  <si>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</si>
  <si>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</si>
  <si>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</si>
  <si>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</si>
  <si>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</si>
  <si>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</si>
  <si>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</si>
  <si>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</si>
  <si>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</si>
  <si>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</si>
  <si>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</si>
  <si>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</si>
  <si>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</si>
  <si>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</si>
  <si>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</si>
  <si>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</si>
  <si>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</si>
  <si>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</si>
  <si>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</si>
  <si>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</si>
  <si>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</si>
  <si>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</si>
  <si>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</si>
  <si>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</si>
  <si>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</si>
  <si>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</si>
  <si>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</si>
  <si>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</si>
  <si>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</si>
  <si>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</si>
  <si>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</si>
  <si>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</si>
  <si>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</si>
  <si>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</si>
  <si>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</si>
  <si>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</si>
  <si>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</si>
  <si>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</si>
  <si>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</si>
  <si>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</si>
  <si>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</si>
  <si>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</si>
  <si>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</si>
  <si>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</si>
  <si>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</si>
  <si>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</si>
  <si>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</si>
  <si>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</si>
  <si>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</si>
  <si>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</si>
  <si>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</si>
  <si>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</si>
  <si>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</si>
  <si>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</si>
  <si>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</si>
  <si>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</si>
  <si>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</si>
  <si>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</si>
  <si>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</si>
  <si>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</si>
  <si>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</si>
  <si>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</si>
  <si>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</si>
  <si>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</si>
  <si>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</si>
  <si>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</si>
  <si>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</si>
  <si>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</si>
  <si>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</si>
  <si>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</si>
  <si>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</si>
  <si>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</si>
  <si>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</si>
  <si>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</si>
  <si>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</si>
  <si>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</si>
  <si>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</si>
  <si>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</si>
  <si>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</si>
  <si>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</si>
  <si>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</si>
  <si>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</si>
  <si>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</si>
  <si>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</si>
  <si>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</si>
  <si>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</si>
  <si>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</si>
  <si>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</si>
  <si>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</si>
  <si>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</si>
  <si>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</si>
  <si>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</si>
  <si>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</si>
  <si>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</si>
  <si>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</si>
  <si>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</si>
  <si>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</si>
  <si>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</si>
  <si>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</si>
  <si>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</si>
  <si>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</si>
  <si>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</si>
  <si>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</si>
  <si>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</si>
  <si>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</si>
  <si>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</si>
  <si>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</si>
  <si>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</si>
  <si>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</si>
  <si>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</si>
  <si>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</si>
  <si>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</si>
  <si>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</si>
  <si>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</si>
  <si>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</si>
  <si>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</si>
  <si>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</si>
  <si>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</si>
  <si>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</si>
  <si>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</si>
  <si>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</si>
  <si>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</si>
  <si>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</si>
  <si>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</si>
  <si>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</si>
  <si>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</si>
  <si>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</si>
  <si>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</si>
  <si>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</si>
  <si>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</si>
  <si>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</si>
  <si>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</si>
  <si>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</si>
  <si>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</si>
  <si>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</si>
  <si>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</si>
  <si>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</si>
  <si>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</si>
  <si>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</si>
  <si>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</si>
  <si>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</si>
  <si>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</si>
  <si>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</si>
  <si>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</si>
  <si>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</si>
  <si>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</si>
  <si>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</si>
  <si>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</si>
  <si>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</si>
  <si>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</si>
  <si>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</si>
  <si>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</si>
  <si>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</si>
  <si>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</si>
  <si>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</si>
  <si>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</si>
  <si>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</si>
  <si>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</si>
  <si>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</si>
  <si>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</si>
  <si>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</si>
  <si>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</si>
  <si>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</si>
  <si>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</si>
  <si>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</si>
  <si>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</si>
  <si>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</si>
  <si>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</si>
  <si>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</si>
  <si>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</si>
  <si>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</si>
  <si>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</si>
  <si>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</si>
  <si>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</si>
  <si>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</si>
  <si>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</si>
  <si>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</si>
  <si>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</si>
  <si>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</si>
  <si>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</si>
  <si>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</si>
  <si>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</si>
  <si>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</si>
  <si>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</si>
  <si>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</si>
  <si>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</si>
  <si>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</si>
  <si>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</si>
  <si>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</si>
  <si>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</si>
  <si>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</si>
  <si>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</si>
  <si>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</si>
  <si>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</si>
  <si>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</si>
  <si>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</si>
  <si>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</si>
  <si>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</si>
  <si>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</si>
  <si>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</si>
  <si>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</si>
  <si>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</si>
  <si>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</si>
  <si>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</si>
  <si>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</si>
  <si>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</si>
  <si>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</si>
  <si>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</si>
  <si>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</si>
  <si>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</si>
  <si>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</si>
  <si>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</si>
  <si>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</si>
  <si>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</si>
  <si>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</si>
  <si>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</si>
  <si>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</si>
  <si>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</si>
  <si>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</si>
  <si>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</si>
  <si>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</si>
  <si>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</si>
  <si>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</si>
  <si>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</si>
  <si>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</si>
  <si>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</si>
  <si>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</si>
  <si>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</si>
  <si>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</si>
  <si>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</si>
  <si>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</si>
  <si>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</si>
  <si>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</si>
  <si>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</si>
  <si>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</si>
  <si>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</si>
  <si>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</si>
  <si>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</si>
  <si>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</si>
  <si>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</si>
  <si>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</si>
  <si>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</si>
  <si>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</si>
  <si>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</si>
  <si>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</si>
  <si>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</si>
  <si>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</si>
  <si>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</si>
  <si>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</si>
  <si>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</si>
  <si>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</si>
  <si>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</si>
  <si>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</si>
  <si>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</si>
  <si>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</si>
  <si>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</si>
  <si>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</si>
  <si>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</si>
  <si>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</si>
  <si>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</si>
  <si>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</si>
  <si>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</si>
  <si>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</si>
  <si>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</si>
  <si>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</si>
  <si>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</si>
  <si>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</si>
  <si>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</si>
  <si>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</si>
  <si>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</si>
  <si>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</si>
  <si>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</si>
  <si>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</si>
  <si>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</si>
  <si>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</si>
  <si>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</si>
  <si>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</si>
  <si>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</si>
  <si>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</si>
  <si>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</si>
  <si>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</si>
  <si>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</si>
  <si>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</si>
  <si>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</si>
  <si>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</si>
  <si>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</si>
  <si>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</si>
  <si>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</si>
  <si>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</si>
  <si>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</si>
  <si>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</si>
  <si>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</si>
  <si>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</si>
  <si>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</si>
  <si>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</si>
  <si>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</si>
  <si>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</si>
  <si>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</si>
  <si>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</si>
  <si>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</si>
  <si>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</si>
  <si>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</si>
  <si>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</si>
  <si>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</si>
  <si>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</si>
  <si>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</si>
  <si>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</si>
  <si>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</si>
  <si>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</si>
  <si>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</si>
  <si>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</si>
  <si>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</si>
  <si>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</si>
  <si>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</si>
  <si>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</si>
  <si>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</si>
  <si>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</si>
  <si>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</si>
  <si>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</si>
  <si>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</si>
  <si>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</si>
  <si>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</si>
  <si>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</si>
  <si>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</si>
  <si>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</si>
  <si>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</si>
  <si>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</si>
  <si>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</si>
  <si>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</si>
  <si>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</si>
  <si>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</si>
  <si>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</si>
  <si>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</si>
  <si>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</si>
  <si>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</si>
  <si>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</si>
  <si>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</si>
  <si>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</si>
  <si>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</si>
  <si>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</si>
  <si>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</si>
  <si>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</si>
  <si>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</si>
  <si>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</si>
  <si>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</si>
  <si>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</si>
  <si>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</si>
  <si>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</si>
  <si>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</si>
  <si>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</si>
  <si>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</si>
  <si>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</si>
  <si>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</si>
  <si>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</si>
  <si>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</si>
  <si>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</si>
  <si>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</si>
  <si>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</si>
  <si>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</si>
  <si>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</si>
  <si>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</si>
  <si>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</si>
  <si>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</si>
  <si>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</si>
  <si>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</si>
  <si>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</si>
  <si>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</si>
  <si>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</si>
  <si>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</si>
  <si>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</si>
  <si>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</si>
  <si>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</si>
  <si>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</si>
  <si>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</si>
  <si>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</si>
  <si>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</si>
  <si>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</si>
  <si>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</si>
  <si>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</si>
  <si>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</si>
  <si>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</si>
  <si>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</si>
  <si>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</si>
  <si>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</si>
  <si>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</si>
  <si>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</si>
  <si>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</si>
  <si>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</si>
  <si>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</si>
  <si>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</si>
  <si>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</si>
  <si>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</si>
  <si>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</si>
  <si>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</si>
  <si>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</si>
  <si>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</si>
  <si>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</si>
  <si>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</si>
  <si>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</si>
  <si>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</si>
  <si>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</si>
  <si>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</si>
  <si>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</si>
  <si>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</si>
  <si>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</si>
  <si>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</si>
  <si>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</si>
  <si>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</si>
  <si>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</si>
  <si>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</si>
  <si>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</si>
  <si>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</si>
  <si>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</si>
  <si>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</si>
  <si>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</si>
  <si>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</si>
  <si>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</si>
  <si>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</si>
  <si>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</si>
  <si>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</si>
  <si>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</si>
  <si>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</si>
  <si>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</si>
  <si>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</si>
  <si>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</si>
  <si>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</si>
  <si>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</si>
  <si>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</si>
  <si>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</si>
  <si>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</si>
  <si>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</si>
  <si>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</si>
  <si>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</si>
  <si>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</si>
  <si>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</si>
  <si>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</si>
  <si>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</si>
  <si>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</si>
  <si>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</si>
  <si>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</si>
  <si>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</si>
  <si>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</si>
  <si>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</si>
  <si>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</si>
  <si>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</si>
  <si>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</si>
  <si>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</si>
  <si>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</si>
  <si>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</si>
  <si>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</si>
  <si>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</si>
  <si>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</si>
  <si>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</si>
  <si>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</si>
  <si>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</si>
  <si>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</si>
  <si>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</si>
  <si>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</si>
  <si>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</si>
  <si>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</si>
  <si>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</si>
  <si>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</si>
  <si>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</si>
  <si>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</si>
  <si>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</si>
  <si>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</si>
  <si>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</si>
  <si>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</si>
  <si>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</si>
  <si>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</si>
  <si>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</si>
  <si>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</si>
  <si>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</si>
  <si>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</si>
  <si>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</si>
  <si>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</si>
  <si>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</si>
  <si>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</si>
  <si>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</si>
  <si>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</si>
  <si>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</si>
  <si>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</si>
  <si>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</si>
  <si>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</si>
  <si>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</si>
  <si>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</si>
  <si>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</si>
  <si>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</si>
  <si>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</si>
  <si>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</si>
  <si>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</si>
  <si>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</si>
  <si>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</si>
  <si>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</si>
  <si>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</si>
  <si>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</si>
  <si>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</si>
  <si>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</si>
  <si>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</si>
  <si>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</si>
  <si>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</si>
  <si>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</si>
  <si>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</si>
  <si>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</si>
  <si>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</si>
  <si>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</si>
  <si>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</si>
  <si>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</si>
  <si>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</si>
  <si>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</si>
  <si>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</si>
  <si>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</si>
  <si>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</si>
  <si>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</si>
  <si>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</si>
  <si>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</si>
  <si>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</si>
  <si>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</si>
  <si>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</si>
  <si>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</si>
  <si>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</si>
  <si>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</si>
  <si>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</si>
  <si>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</si>
  <si>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</si>
  <si>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</si>
  <si>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</si>
  <si>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</si>
  <si>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</si>
  <si>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</si>
  <si>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</si>
  <si>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</si>
  <si>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</si>
  <si>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</si>
  <si>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</si>
  <si>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</si>
  <si>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</si>
  <si>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</si>
  <si>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</si>
  <si>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</si>
  <si>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</si>
  <si>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</si>
  <si>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</si>
  <si>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</si>
  <si>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</si>
  <si>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</si>
  <si>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</si>
  <si>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</si>
  <si>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</si>
  <si>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</si>
  <si>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</si>
  <si>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</si>
  <si>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</si>
  <si>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</si>
  <si>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</si>
  <si>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</si>
  <si>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</si>
  <si>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</si>
  <si>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</si>
  <si>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</si>
  <si>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</si>
  <si>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</si>
  <si>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</si>
  <si>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</si>
  <si>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</si>
  <si>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</si>
  <si>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</si>
  <si>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</si>
  <si>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</si>
  <si>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</si>
  <si>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</si>
  <si>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</si>
  <si>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</si>
  <si>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</si>
  <si>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</si>
  <si>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</si>
  <si>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</si>
  <si>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</si>
  <si>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</si>
  <si>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</si>
  <si>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</si>
  <si>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</si>
  <si>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</si>
  <si>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</si>
  <si>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</si>
  <si>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</si>
  <si>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</si>
  <si>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</si>
  <si>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</si>
  <si>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</si>
  <si>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</si>
  <si>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</si>
  <si>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</si>
  <si>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</si>
  <si>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</si>
  <si>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</si>
  <si>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</si>
  <si>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</si>
  <si>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</si>
  <si>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</si>
  <si>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</si>
  <si>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</si>
  <si>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</si>
  <si>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</si>
  <si>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</si>
  <si>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</si>
  <si>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</si>
  <si>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</si>
  <si>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</si>
  <si>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</si>
  <si>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</si>
  <si>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</si>
  <si>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</si>
  <si>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</si>
  <si>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</si>
  <si>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</si>
  <si>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</si>
  <si>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</si>
  <si>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</si>
  <si>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</si>
  <si>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</si>
  <si>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</si>
  <si>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</si>
  <si>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</si>
  <si>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</si>
  <si>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</si>
  <si>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</si>
  <si>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</si>
  <si>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</si>
  <si>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</si>
  <si>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</si>
  <si>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</si>
  <si>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</si>
  <si>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</si>
  <si>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</si>
  <si>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</si>
  <si>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</si>
  <si>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</si>
  <si>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</si>
  <si>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</si>
  <si>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</si>
  <si>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</si>
  <si>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</si>
  <si>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</si>
  <si>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</si>
  <si>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</si>
  <si>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</si>
  <si>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</si>
  <si>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</si>
  <si>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</si>
  <si>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</si>
  <si>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</si>
  <si>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</si>
  <si>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</si>
  <si>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</si>
  <si>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</si>
  <si>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</si>
  <si>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</si>
  <si>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</si>
  <si>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</si>
  <si>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</si>
  <si>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</si>
  <si>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</si>
  <si>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</si>
  <si>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</si>
  <si>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</si>
  <si>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</si>
  <si>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</si>
  <si>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</si>
  <si>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</si>
  <si>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</si>
  <si>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</si>
  <si>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</si>
  <si>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</si>
  <si>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</si>
  <si>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</si>
  <si>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</si>
  <si>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</si>
  <si>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</si>
  <si>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</si>
  <si>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</si>
  <si>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</si>
  <si>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</si>
  <si>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</si>
  <si>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</si>
  <si>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</si>
  <si>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</si>
  <si>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</si>
  <si>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</si>
  <si>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</si>
  <si>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</si>
  <si>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</si>
  <si>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</si>
  <si>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</si>
  <si>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</si>
  <si>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</si>
  <si>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</si>
  <si>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</si>
  <si>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</si>
  <si>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</si>
  <si>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</si>
  <si>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</si>
  <si>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</si>
  <si>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</si>
  <si>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</si>
  <si>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</si>
  <si>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</si>
  <si>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</si>
  <si>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</si>
  <si>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</si>
  <si>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</si>
  <si>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</si>
  <si>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</si>
  <si>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</si>
  <si>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</si>
  <si>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</si>
  <si>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</si>
  <si>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</si>
  <si>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</si>
  <si>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</si>
  <si>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</si>
  <si>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</si>
  <si>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</si>
  <si>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</si>
  <si>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</si>
  <si>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</si>
  <si>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</si>
  <si>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</si>
  <si>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</si>
  <si>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</si>
  <si>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</si>
  <si>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</si>
  <si>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</si>
  <si>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</si>
  <si>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</si>
  <si>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</si>
  <si>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</si>
  <si>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</si>
  <si>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</si>
  <si>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</si>
  <si>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</si>
  <si>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</si>
  <si>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</si>
  <si>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</si>
  <si>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</si>
  <si>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</si>
  <si>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</si>
  <si>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</si>
  <si>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</si>
  <si>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</si>
  <si>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</si>
  <si>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</si>
  <si>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</si>
  <si>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</si>
  <si>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</si>
  <si>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</si>
  <si>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</si>
  <si>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</si>
  <si>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</si>
  <si>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</si>
  <si>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</si>
  <si>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</si>
  <si>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</si>
  <si>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</si>
  <si>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</si>
  <si>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</si>
  <si>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</si>
  <si>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</si>
  <si>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</si>
  <si>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</si>
  <si>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</si>
  <si>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</si>
  <si>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</si>
  <si>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</si>
  <si>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</si>
  <si>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</si>
  <si>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</si>
  <si>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</si>
  <si>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</si>
  <si>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</si>
  <si>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</si>
  <si>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</si>
  <si>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</si>
  <si>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</si>
  <si>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</si>
  <si>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</si>
  <si>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</si>
  <si>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</si>
  <si>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</si>
  <si>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</si>
  <si>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</si>
  <si>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</si>
  <si>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</si>
  <si>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</si>
  <si>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</si>
  <si>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</si>
  <si>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</si>
  <si>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</si>
  <si>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</si>
  <si>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</si>
  <si>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</si>
  <si>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</si>
  <si>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</si>
  <si>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</si>
  <si>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</si>
  <si>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</si>
  <si>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</si>
  <si>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</si>
  <si>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</si>
  <si>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</si>
  <si>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</si>
  <si>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</si>
  <si>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</si>
  <si>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</si>
  <si>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</si>
  <si>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</si>
  <si>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</si>
  <si>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</si>
  <si>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</si>
  <si>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</si>
  <si>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</si>
  <si>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</si>
  <si>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</si>
  <si>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</si>
  <si>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</si>
  <si>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</si>
  <si>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</si>
  <si>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</si>
  <si>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</si>
  <si>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</si>
  <si>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</si>
  <si>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</si>
  <si>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</si>
  <si>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</si>
  <si>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</si>
  <si>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</si>
  <si>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</si>
  <si>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</si>
  <si>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</si>
  <si>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</si>
  <si>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</si>
  <si>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</si>
  <si>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</si>
  <si>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</si>
  <si>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</si>
  <si>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</si>
  <si>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</si>
  <si>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</si>
  <si>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</si>
  <si>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</si>
  <si>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</si>
  <si>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</si>
  <si>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</si>
  <si>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</si>
  <si>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</si>
  <si>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</si>
  <si>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</si>
  <si>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</si>
  <si>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</si>
  <si>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</si>
  <si>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</si>
  <si>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</si>
  <si>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</si>
  <si>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</si>
  <si>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</si>
  <si>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</si>
  <si>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</si>
  <si>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</si>
  <si>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</si>
  <si>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</si>
  <si>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</si>
  <si>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</si>
  <si>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</si>
  <si>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</si>
  <si>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</si>
  <si>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</si>
  <si>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</si>
  <si>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</si>
  <si>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</si>
  <si>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</si>
  <si>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</si>
  <si>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</si>
  <si>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</si>
  <si>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</si>
  <si>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</si>
  <si>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</si>
  <si>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</si>
  <si>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</si>
  <si>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</si>
  <si>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</si>
  <si>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</si>
  <si>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</si>
  <si>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</si>
  <si>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</si>
  <si>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</si>
  <si>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</si>
  <si>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</si>
  <si>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</si>
  <si>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</si>
  <si>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</si>
  <si>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</si>
  <si>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</si>
  <si>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</si>
  <si>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</si>
  <si>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</si>
  <si>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</si>
  <si>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</si>
  <si>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</si>
  <si>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</si>
  <si>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</si>
  <si>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</si>
  <si>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</si>
  <si>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</si>
  <si>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</si>
  <si>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</si>
  <si>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</si>
  <si>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</si>
  <si>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</si>
  <si>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</si>
  <si>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</si>
  <si>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</si>
  <si>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</si>
  <si>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</si>
  <si>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</si>
  <si>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</si>
  <si>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</si>
  <si>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</si>
  <si>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</si>
  <si>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</si>
  <si>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</si>
  <si>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</si>
  <si>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</si>
  <si>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</si>
  <si>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</si>
  <si>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</si>
  <si>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</si>
  <si>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</si>
  <si>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</si>
  <si>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</si>
  <si>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</si>
  <si>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</si>
  <si>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</si>
  <si>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</si>
  <si>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</si>
  <si>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</si>
  <si>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</si>
  <si>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</si>
  <si>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</si>
  <si>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</si>
  <si>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</si>
  <si>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</si>
  <si>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</si>
  <si>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</si>
  <si>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</si>
  <si>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</si>
  <si>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</si>
  <si>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</si>
  <si>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</si>
  <si>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</si>
  <si>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</si>
  <si>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</si>
  <si>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</si>
  <si>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</si>
  <si>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</si>
  <si>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</si>
  <si>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</si>
  <si>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</si>
  <si>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</si>
  <si>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</si>
  <si>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</si>
  <si>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</si>
  <si>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</si>
  <si>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</si>
  <si>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</si>
  <si>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</si>
  <si>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</si>
  <si>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</si>
  <si>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</si>
  <si>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</si>
  <si>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</si>
  <si>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</si>
  <si>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</si>
  <si>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</si>
  <si>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</si>
  <si>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</si>
  <si>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</si>
  <si>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</si>
  <si>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</si>
  <si>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</si>
  <si>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</si>
  <si>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</si>
  <si>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</si>
  <si>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</si>
  <si>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</si>
  <si>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</si>
  <si>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</si>
  <si>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</si>
  <si>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</si>
  <si>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</si>
  <si>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</si>
  <si>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</si>
  <si>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</si>
  <si>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</si>
  <si>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</si>
  <si>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</si>
  <si>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</si>
  <si>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</si>
  <si>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</si>
  <si>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</si>
  <si>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</si>
  <si>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</si>
  <si>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</si>
  <si>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</si>
  <si>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</si>
  <si>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</si>
  <si>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</si>
  <si>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</si>
  <si>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</si>
  <si>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</si>
  <si>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</si>
  <si>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</si>
  <si>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</si>
  <si>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</si>
  <si>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</si>
  <si>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</si>
  <si>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</si>
  <si>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</si>
  <si>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</si>
  <si>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</si>
  <si>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</si>
  <si>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</si>
  <si>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</si>
  <si>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</si>
  <si>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</si>
  <si>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</si>
  <si>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</si>
  <si>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</si>
  <si>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</si>
  <si>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</si>
  <si>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</si>
  <si>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</si>
  <si>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</si>
  <si>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</si>
  <si>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</si>
  <si>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</si>
  <si>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</si>
  <si>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</si>
  <si>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</si>
  <si>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</si>
  <si>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</si>
  <si>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</si>
  <si>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</si>
  <si>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</si>
  <si>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</si>
  <si>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</si>
  <si>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</si>
  <si>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</si>
  <si>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</si>
  <si>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</si>
  <si>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</si>
  <si>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</si>
  <si>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</si>
  <si>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</si>
  <si>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</si>
  <si>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</si>
  <si>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</si>
  <si>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</si>
  <si>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</si>
  <si>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</si>
  <si>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</si>
  <si>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</si>
  <si>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</si>
  <si>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</si>
  <si>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</si>
  <si>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</si>
  <si>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</si>
  <si>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</si>
  <si>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</si>
  <si>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</si>
  <si>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</si>
  <si>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</si>
  <si>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</si>
  <si>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</si>
  <si>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</si>
  <si>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</si>
  <si>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</si>
  <si>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</si>
  <si>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</si>
  <si>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</si>
  <si>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</si>
  <si>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</si>
  <si>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</si>
  <si>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</si>
  <si>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</si>
  <si>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</si>
  <si>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</si>
  <si>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</si>
  <si>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</si>
  <si>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</si>
  <si>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</si>
  <si>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</si>
  <si>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</si>
  <si>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</si>
  <si>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</si>
  <si>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</si>
  <si>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</si>
  <si>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</si>
  <si>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</si>
  <si>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</si>
  <si>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</si>
  <si>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</si>
  <si>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</si>
  <si>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</si>
  <si>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</si>
  <si>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</si>
  <si>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</si>
  <si>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</si>
  <si>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</si>
  <si>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</si>
  <si>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</si>
  <si>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</si>
  <si>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</si>
  <si>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</si>
  <si>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</si>
  <si>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</si>
  <si>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</si>
  <si>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</si>
  <si>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</si>
  <si>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</si>
  <si>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</si>
  <si>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</si>
  <si>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</si>
  <si>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</si>
  <si>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</si>
  <si>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</si>
  <si>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</si>
  <si>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</si>
  <si>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</si>
  <si>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</si>
  <si>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</si>
  <si>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</si>
  <si>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</si>
  <si>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</si>
  <si>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</si>
  <si>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</si>
  <si>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</si>
  <si>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</si>
  <si>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</si>
  <si>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</si>
  <si>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</si>
  <si>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</si>
  <si>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</si>
  <si>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</si>
  <si>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</si>
  <si>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</si>
  <si>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</si>
  <si>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</si>
  <si>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</si>
  <si>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</si>
  <si>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</si>
  <si>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</si>
  <si>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</si>
  <si>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</si>
  <si>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</si>
  <si>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</si>
  <si>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</si>
  <si>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</si>
  <si>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</si>
  <si>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</si>
  <si>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</si>
  <si>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</si>
  <si>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</si>
  <si>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</si>
  <si>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</si>
  <si>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</si>
  <si>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</si>
  <si>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</si>
  <si>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</si>
  <si>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</si>
  <si>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</si>
  <si>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</si>
  <si>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</si>
  <si>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</si>
  <si>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</si>
  <si>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</si>
  <si>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</si>
  <si>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</si>
  <si>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</si>
  <si>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</si>
  <si>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</si>
  <si>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</si>
  <si>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</si>
  <si>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</si>
  <si>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</si>
  <si>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</si>
  <si>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</si>
  <si>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</si>
  <si>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</si>
  <si>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</si>
  <si>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</si>
  <si>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</si>
  <si>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</si>
  <si>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</si>
  <si>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</si>
  <si>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</si>
  <si>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</si>
  <si>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</si>
  <si>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</si>
  <si>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</si>
  <si>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</si>
  <si>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</si>
  <si>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</si>
  <si>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</si>
  <si>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</si>
  <si>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</si>
  <si>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</si>
  <si>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</si>
  <si>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</si>
  <si>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</si>
  <si>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</si>
  <si>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</si>
  <si>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</si>
  <si>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</si>
  <si>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</si>
  <si>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</si>
  <si>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</si>
  <si>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</si>
  <si>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</si>
  <si>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</si>
  <si>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</si>
  <si>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</si>
  <si>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</si>
  <si>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</si>
  <si>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</si>
  <si>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</si>
  <si>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</si>
  <si>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</si>
  <si>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</si>
  <si>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</si>
  <si>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</si>
  <si>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</si>
  <si>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</si>
  <si>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</si>
  <si>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</si>
  <si>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</si>
  <si>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</si>
  <si>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</si>
  <si>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</si>
  <si>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</si>
  <si>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</si>
  <si>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</si>
  <si>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</si>
  <si>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</si>
  <si>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</si>
  <si>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</si>
  <si>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</si>
  <si>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</si>
  <si>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</si>
  <si>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</si>
  <si>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</si>
  <si>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</si>
  <si>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</si>
  <si>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</si>
  <si>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</si>
  <si>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</si>
  <si>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</si>
  <si>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</si>
  <si>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</si>
  <si>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</si>
  <si>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</si>
  <si>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</si>
  <si>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</si>
  <si>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</si>
  <si>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</si>
  <si>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</si>
  <si>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</si>
  <si>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</si>
  <si>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</si>
  <si>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</si>
  <si>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</si>
  <si>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</si>
  <si>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</si>
  <si>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</si>
  <si>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</si>
  <si>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</si>
  <si>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</si>
  <si>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</si>
  <si>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</si>
  <si>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</si>
  <si>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</si>
  <si>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</si>
  <si>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</si>
  <si>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</si>
  <si>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</si>
  <si>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</si>
  <si>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</si>
  <si>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</si>
  <si>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</si>
  <si>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</si>
  <si>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</si>
  <si>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</si>
  <si>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</si>
  <si>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</si>
  <si>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</si>
  <si>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</si>
  <si>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</si>
  <si>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</si>
  <si>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</si>
  <si>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</si>
  <si>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</si>
  <si>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</si>
  <si>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</si>
  <si>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</si>
  <si>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</si>
  <si>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</si>
  <si>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</si>
  <si>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</si>
  <si>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</si>
  <si>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</si>
  <si>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</si>
  <si>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</si>
  <si>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</si>
  <si>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</si>
  <si>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</si>
  <si>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</si>
  <si>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</si>
  <si>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</si>
  <si>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</si>
  <si>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</si>
  <si>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</si>
  <si>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</si>
  <si>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</si>
  <si>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</si>
  <si>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</si>
  <si>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</si>
  <si>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</si>
  <si>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</si>
  <si>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</si>
  <si>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</si>
  <si>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</si>
  <si>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</si>
  <si>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</si>
  <si>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</si>
  <si>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</si>
  <si>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</si>
  <si>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</si>
  <si>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</si>
  <si>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</si>
  <si>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</si>
  <si>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</si>
  <si>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</si>
  <si>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</si>
  <si>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</si>
  <si>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</si>
  <si>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</si>
  <si>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</si>
  <si>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</si>
  <si>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</si>
  <si>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</si>
  <si>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</si>
  <si>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</si>
  <si>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</si>
  <si>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</si>
  <si>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</si>
  <si>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</si>
  <si>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</si>
  <si>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</si>
  <si>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</si>
  <si>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</si>
  <si>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</si>
  <si>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</si>
  <si>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</si>
  <si>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</si>
  <si>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</si>
  <si>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</si>
  <si>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</si>
  <si>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</si>
  <si>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</si>
  <si>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</si>
  <si>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</si>
  <si>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</si>
  <si>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</si>
  <si>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</si>
  <si>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</si>
  <si>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</si>
  <si>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</si>
  <si>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</si>
  <si>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</si>
  <si>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</si>
  <si>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</si>
  <si>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</si>
  <si>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</si>
  <si>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</si>
  <si>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</si>
  <si>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</si>
  <si>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</si>
  <si>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</si>
  <si>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</si>
  <si>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</si>
  <si>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</si>
  <si>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</si>
  <si>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</si>
  <si>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</si>
  <si>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</si>
  <si>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</si>
  <si>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</si>
  <si>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</si>
  <si>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</si>
  <si>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</si>
  <si>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</si>
  <si>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</si>
  <si>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</si>
  <si>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</si>
  <si>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</si>
  <si>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</si>
  <si>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</si>
  <si>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</si>
  <si>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</si>
  <si>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</si>
  <si>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</si>
  <si>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</si>
  <si>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</si>
  <si>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</si>
  <si>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</si>
  <si>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</si>
  <si>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</si>
  <si>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</si>
  <si>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</si>
  <si>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</si>
  <si>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</si>
  <si>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</si>
  <si>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</si>
  <si>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</si>
  <si>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</si>
  <si>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</si>
  <si>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</si>
  <si>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</si>
  <si>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</si>
  <si>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</si>
  <si>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</si>
  <si>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</si>
  <si>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</si>
  <si>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</si>
  <si>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</si>
  <si>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</si>
  <si>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</si>
  <si>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</si>
  <si>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</si>
  <si>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</si>
  <si>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</si>
  <si>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</si>
  <si>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</si>
  <si>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</si>
  <si>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</si>
  <si>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</si>
  <si>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</si>
  <si>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</si>
  <si>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</si>
  <si>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</si>
  <si>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</si>
  <si>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</si>
  <si>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</si>
  <si>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</si>
  <si>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</si>
  <si>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</si>
  <si>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</si>
  <si>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</si>
  <si>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</si>
  <si>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</si>
  <si>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</si>
  <si>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</si>
  <si>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</si>
  <si>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</si>
  <si>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</si>
  <si>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</si>
  <si>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</si>
  <si>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</si>
  <si>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</si>
  <si>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</si>
  <si>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</si>
  <si>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</si>
  <si>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</si>
  <si>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</si>
  <si>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</si>
  <si>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</si>
  <si>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</si>
  <si>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</si>
  <si>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</si>
  <si>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</si>
  <si>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</si>
  <si>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</si>
  <si>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</si>
  <si>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</si>
  <si>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</si>
  <si>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</si>
  <si>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</si>
  <si>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</si>
  <si>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</si>
  <si>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</si>
  <si>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</si>
  <si>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</si>
  <si>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</si>
  <si>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</si>
  <si>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</si>
  <si>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</si>
  <si>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</si>
  <si>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</si>
  <si>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</si>
  <si>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</si>
  <si>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</si>
  <si>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</si>
  <si>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</si>
  <si>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</si>
  <si>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</si>
  <si>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</si>
  <si>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</si>
  <si>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</si>
  <si>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</si>
  <si>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</si>
  <si>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</si>
  <si>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</si>
  <si>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</si>
  <si>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</si>
  <si>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</si>
  <si>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</si>
  <si>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</si>
  <si>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</si>
  <si>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</si>
  <si>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</si>
  <si>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</si>
  <si>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</si>
  <si>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</si>
  <si>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</si>
  <si>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</si>
  <si>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</si>
  <si>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</si>
  <si>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</si>
  <si>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</si>
  <si>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</si>
  <si>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</si>
  <si>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</si>
  <si>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</si>
  <si>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</si>
  <si>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</si>
  <si>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</si>
  <si>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</si>
  <si>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</si>
  <si>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</si>
  <si>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</si>
  <si>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</si>
  <si>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</si>
  <si>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</si>
  <si>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</si>
  <si>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</si>
  <si>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</si>
  <si>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</si>
  <si>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</si>
  <si>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</si>
  <si>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</si>
  <si>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</si>
  <si>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</si>
  <si>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</si>
  <si>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</si>
  <si>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</si>
  <si>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</si>
  <si>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</si>
  <si>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</si>
  <si>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</si>
  <si>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</si>
  <si>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</si>
  <si>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</si>
  <si>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</si>
  <si>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</si>
  <si>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</si>
  <si>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</si>
  <si>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</si>
  <si>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</si>
  <si>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</si>
  <si>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</si>
  <si>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</si>
  <si>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</si>
  <si>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</si>
  <si>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</si>
  <si>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</si>
  <si>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</si>
  <si>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</si>
  <si>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</si>
  <si>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</si>
  <si>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</si>
  <si>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</si>
  <si>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</si>
  <si>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</si>
  <si>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</si>
  <si>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</si>
  <si>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</si>
  <si>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</si>
  <si>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</si>
  <si>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</si>
  <si>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</si>
  <si>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</si>
  <si>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</si>
  <si>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</si>
  <si>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</si>
  <si>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</si>
  <si>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</si>
  <si>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</si>
  <si>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</si>
  <si>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</si>
  <si>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</si>
  <si>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</si>
  <si>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</si>
  <si>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</si>
  <si>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</si>
  <si>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</si>
  <si>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</si>
  <si>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</si>
  <si>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</si>
  <si>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</si>
  <si>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</si>
  <si>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</si>
  <si>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</si>
  <si>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</si>
  <si>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</si>
  <si>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</si>
  <si>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</si>
  <si>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</si>
  <si>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</si>
  <si>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</si>
  <si>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</si>
  <si>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</si>
  <si>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</si>
  <si>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</si>
  <si>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</si>
  <si>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</si>
  <si>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</si>
  <si>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</si>
  <si>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</si>
  <si>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</si>
  <si>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</si>
  <si>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</si>
  <si>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</si>
  <si>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</si>
  <si>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</si>
  <si>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</si>
  <si>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</si>
  <si>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</si>
  <si>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</si>
  <si>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</si>
  <si>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</si>
  <si>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</si>
  <si>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</si>
  <si>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</si>
  <si>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</si>
  <si>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</si>
  <si>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</si>
  <si>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</si>
  <si>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</si>
  <si>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</si>
  <si>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</si>
  <si>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</si>
  <si>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</si>
  <si>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</si>
  <si>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</si>
  <si>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</si>
  <si>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</si>
  <si>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</si>
  <si>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</si>
  <si>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</si>
  <si>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</si>
  <si>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</si>
  <si>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</si>
  <si>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</si>
  <si>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</si>
  <si>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</si>
  <si>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</si>
  <si>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</si>
  <si>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</si>
  <si>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</si>
  <si>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</si>
  <si>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</si>
  <si>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</si>
  <si>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</si>
  <si>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</si>
  <si>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</si>
  <si>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</si>
  <si>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</si>
  <si>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</si>
  <si>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</si>
  <si>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</si>
  <si>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</si>
  <si>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</si>
  <si>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</si>
  <si>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</si>
  <si>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</si>
  <si>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</si>
  <si>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</si>
  <si>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</si>
  <si>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</si>
  <si>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</si>
  <si>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</si>
  <si>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</si>
  <si>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</si>
  <si>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</si>
  <si>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</si>
  <si>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</si>
  <si>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</si>
  <si>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</si>
  <si>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</si>
  <si>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</si>
  <si>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</si>
  <si>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</si>
  <si>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</si>
  <si>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</si>
  <si>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</si>
  <si>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</si>
  <si>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</si>
  <si>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</si>
  <si>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</si>
  <si>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</si>
  <si>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</si>
  <si>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</si>
  <si>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</si>
  <si>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</si>
  <si>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</si>
  <si>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</si>
  <si>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</si>
  <si>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</si>
  <si>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</si>
  <si>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</si>
  <si>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</si>
  <si>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</si>
  <si>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</si>
  <si>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</si>
  <si>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</si>
  <si>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</si>
  <si>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</si>
  <si>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</si>
  <si>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</si>
  <si>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</si>
  <si>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</si>
  <si>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</si>
  <si>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</si>
  <si>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</si>
  <si>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</si>
  <si>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</si>
  <si>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</si>
  <si>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</si>
  <si>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</si>
  <si>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</si>
  <si>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</si>
  <si>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</si>
  <si>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</si>
  <si>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</si>
  <si>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</si>
  <si>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</si>
  <si>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</si>
  <si>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</si>
  <si>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</si>
  <si>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</si>
  <si>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</si>
  <si>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</si>
  <si>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</si>
  <si>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</si>
  <si>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</si>
  <si>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</si>
  <si>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</si>
  <si>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</si>
  <si>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</si>
  <si>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</si>
  <si>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</si>
  <si>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</si>
  <si>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</si>
  <si>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</si>
  <si>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</si>
  <si>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</si>
  <si>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</si>
  <si>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</si>
  <si>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</si>
  <si>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</si>
  <si>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</si>
  <si>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</si>
  <si>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</si>
  <si>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</si>
  <si>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</si>
  <si>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</si>
  <si>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</si>
  <si>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</si>
  <si>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</si>
  <si>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</si>
  <si>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</si>
  <si>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</si>
  <si>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</si>
  <si>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</si>
  <si>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</si>
  <si>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</si>
  <si>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</si>
  <si>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</si>
  <si>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</si>
  <si>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</si>
  <si>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</si>
  <si>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</si>
  <si>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</si>
  <si>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</si>
  <si>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</si>
  <si>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</si>
  <si>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</si>
  <si>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</si>
  <si>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</si>
  <si>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</si>
  <si>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</si>
  <si>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</si>
  <si>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</si>
  <si>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</si>
  <si>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</si>
  <si>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</si>
  <si>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</si>
  <si>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</si>
  <si>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</si>
  <si>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</si>
  <si>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</si>
  <si>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</si>
  <si>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</si>
  <si>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</si>
  <si>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</si>
  <si>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</si>
  <si>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</si>
  <si>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</si>
  <si>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</si>
  <si>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</si>
  <si>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</si>
  <si>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</si>
  <si>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</si>
  <si>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</si>
  <si>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</si>
  <si>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</si>
  <si>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</si>
  <si>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</si>
  <si>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</si>
  <si>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</si>
  <si>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</si>
  <si>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</si>
  <si>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</si>
  <si>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</si>
  <si>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</si>
  <si>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</si>
  <si>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</si>
  <si>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</si>
  <si>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</si>
  <si>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</si>
  <si>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</si>
  <si>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</si>
  <si>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</si>
  <si>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</si>
  <si>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</si>
  <si>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</si>
  <si>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</si>
  <si>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</si>
  <si>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</si>
  <si>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</si>
  <si>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</si>
  <si>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</si>
  <si>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</si>
  <si>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</si>
  <si>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</si>
  <si>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</si>
  <si>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</si>
  <si>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</si>
  <si>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</si>
  <si>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</si>
  <si>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</si>
  <si>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</si>
  <si>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</si>
  <si>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</si>
  <si>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</si>
  <si>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</si>
  <si>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</si>
  <si>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</si>
  <si>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</si>
  <si>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</si>
  <si>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</si>
  <si>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</si>
  <si>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</si>
  <si>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</si>
  <si>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</si>
  <si>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</si>
  <si>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</si>
  <si>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</si>
  <si>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</si>
  <si>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</si>
  <si>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</si>
  <si>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</si>
  <si>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</si>
  <si>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</si>
  <si>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</si>
  <si>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</si>
  <si>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</si>
  <si>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</si>
  <si>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</si>
  <si>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</si>
  <si>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</si>
  <si>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</si>
  <si>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</si>
  <si>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</si>
  <si>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</si>
  <si>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</si>
  <si>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</si>
  <si>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</si>
  <si>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</si>
  <si>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</si>
  <si>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</si>
  <si>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</si>
  <si>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</si>
  <si>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</si>
  <si>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</si>
  <si>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</si>
  <si>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</si>
  <si>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</si>
  <si>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</si>
  <si>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</si>
  <si>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</si>
  <si>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</si>
  <si>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</si>
  <si>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</si>
  <si>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</si>
  <si>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</si>
  <si>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</si>
  <si>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</si>
  <si>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</si>
  <si>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</si>
  <si>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</si>
  <si>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</si>
  <si>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</si>
  <si>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</si>
  <si>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</si>
  <si>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</si>
  <si>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</si>
  <si>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</si>
  <si>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</si>
  <si>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</si>
  <si>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</si>
  <si>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</si>
  <si>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</si>
  <si>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</si>
  <si>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</si>
  <si>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</si>
  <si>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</si>
  <si>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</si>
  <si>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</si>
  <si>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</si>
  <si>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</si>
  <si>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</si>
  <si>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</si>
  <si>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</si>
  <si>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</si>
  <si>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</si>
  <si>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</si>
  <si>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</si>
  <si>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</si>
  <si>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</si>
  <si>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</si>
  <si>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</si>
  <si>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</si>
  <si>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</si>
  <si>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</si>
  <si>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</si>
  <si>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</si>
  <si>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</si>
  <si>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</si>
  <si>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</si>
  <si>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</si>
  <si>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</si>
  <si>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</si>
  <si>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</si>
  <si>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</si>
  <si>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</si>
  <si>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</si>
  <si>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</si>
  <si>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</si>
  <si>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</si>
  <si>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</si>
  <si>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</si>
  <si>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</si>
  <si>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</si>
  <si>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</si>
  <si>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</si>
  <si>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</si>
  <si>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</si>
  <si>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</si>
  <si>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</si>
  <si>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</si>
  <si>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</si>
  <si>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</si>
  <si>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</si>
  <si>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</si>
  <si>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</si>
  <si>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</si>
  <si>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</si>
  <si>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</si>
  <si>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</si>
  <si>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</si>
  <si>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</si>
  <si>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</si>
  <si>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</si>
  <si>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</si>
  <si>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</si>
  <si>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</si>
  <si>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</si>
  <si>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</si>
  <si>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</si>
  <si>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</si>
  <si>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</si>
  <si>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</si>
  <si>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</si>
  <si>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</si>
  <si>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</si>
  <si>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</si>
  <si>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</si>
  <si>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</si>
  <si>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</si>
  <si>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</si>
  <si>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</si>
  <si>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</si>
  <si>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</si>
  <si>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</si>
  <si>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</si>
  <si>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</si>
  <si>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</si>
  <si>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</si>
  <si>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</si>
  <si>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</si>
  <si>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</si>
  <si>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</si>
  <si>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</si>
  <si>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</si>
  <si>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</si>
  <si>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</si>
  <si>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</si>
  <si>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</si>
  <si>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</si>
  <si>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</si>
  <si>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</si>
  <si>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</si>
  <si>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</si>
  <si>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</si>
  <si>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</si>
  <si>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</si>
  <si>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</si>
  <si>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</si>
  <si>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</si>
  <si>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</si>
  <si>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</si>
  <si>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</si>
  <si>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</si>
  <si>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</si>
  <si>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</si>
  <si>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</si>
  <si>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</si>
  <si>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</si>
  <si>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</si>
  <si>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</si>
  <si>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</si>
  <si>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</si>
  <si>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</si>
  <si>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</si>
  <si>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</si>
  <si>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</si>
  <si>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</si>
  <si>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</si>
  <si>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</si>
  <si>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</si>
  <si>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</si>
  <si>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</si>
  <si>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</si>
  <si>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</si>
  <si>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</si>
  <si>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</si>
  <si>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</si>
  <si>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</si>
  <si>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</si>
  <si>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</si>
  <si>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</si>
  <si>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</si>
  <si>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</si>
  <si>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</si>
  <si>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</si>
  <si>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</si>
  <si>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</si>
  <si>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</si>
  <si>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</si>
  <si>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</si>
  <si>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</si>
  <si>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</si>
  <si>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</si>
  <si>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</si>
  <si>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</si>
  <si>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</si>
  <si>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</si>
  <si>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</si>
  <si>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</si>
  <si>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</si>
  <si>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</si>
  <si>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</si>
  <si>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</si>
  <si>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</si>
  <si>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</si>
  <si>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</si>
  <si>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</si>
  <si>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</si>
  <si>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</si>
  <si>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</si>
  <si>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</si>
  <si>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</si>
  <si>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</si>
  <si>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</si>
  <si>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</si>
  <si>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</si>
  <si>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</si>
  <si>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</si>
  <si>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</si>
  <si>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</si>
  <si>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</si>
  <si>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</si>
  <si>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</si>
  <si>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</si>
  <si>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</si>
  <si>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</si>
  <si>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</si>
  <si>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</si>
  <si>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</si>
  <si>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</si>
  <si>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</si>
  <si>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</si>
  <si>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</si>
  <si>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</si>
  <si>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</si>
  <si>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</si>
  <si>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</si>
  <si>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</si>
  <si>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</si>
  <si>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</si>
  <si>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</si>
  <si>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</si>
  <si>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</si>
  <si>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</si>
  <si>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</si>
  <si>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</si>
  <si>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</si>
  <si>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</si>
  <si>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</si>
  <si>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</si>
  <si>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</si>
  <si>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</si>
  <si>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</si>
  <si>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</si>
  <si>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</si>
  <si>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</si>
  <si>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</si>
  <si>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</si>
  <si>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</si>
  <si>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</si>
  <si>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</si>
  <si>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</si>
  <si>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</si>
  <si>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</si>
  <si>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</si>
  <si>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</si>
  <si>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</si>
  <si>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</si>
  <si>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</si>
  <si>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</si>
  <si>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</si>
  <si>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</si>
  <si>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</si>
  <si>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</si>
  <si>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</si>
  <si>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</si>
  <si>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</si>
  <si>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</si>
  <si>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</si>
  <si>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</si>
  <si>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</si>
  <si>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</si>
  <si>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</si>
  <si>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</si>
  <si>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</si>
  <si>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</si>
  <si>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</si>
  <si>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</si>
  <si>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</si>
  <si>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</si>
  <si>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</si>
  <si>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</si>
  <si>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</si>
  <si>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</si>
  <si>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</si>
  <si>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</si>
  <si>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</si>
  <si>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</si>
  <si>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</si>
  <si>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</si>
  <si>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</si>
  <si>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</si>
  <si>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</si>
  <si>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</si>
  <si>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</si>
  <si>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</si>
  <si>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</si>
  <si>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</si>
  <si>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</si>
  <si>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</si>
  <si>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</si>
  <si>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</si>
  <si>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</si>
  <si>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</si>
  <si>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</si>
  <si>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</si>
  <si>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</si>
  <si>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</si>
  <si>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</si>
  <si>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</si>
  <si>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</si>
  <si>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</si>
  <si>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</si>
  <si>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</si>
  <si>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</si>
  <si>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</si>
  <si>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</si>
  <si>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</si>
  <si>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</si>
  <si>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</si>
  <si>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</si>
  <si>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</si>
  <si>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</si>
  <si>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</si>
  <si>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</si>
  <si>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</si>
  <si>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</si>
  <si>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</si>
  <si>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</si>
  <si>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</si>
  <si>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</si>
  <si>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</si>
  <si>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</si>
  <si>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</si>
  <si>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</si>
  <si>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</si>
  <si>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</si>
  <si>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</si>
  <si>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</si>
  <si>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</si>
  <si>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</si>
  <si>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</si>
  <si>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</si>
  <si>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</si>
  <si>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</si>
  <si>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</si>
  <si>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</si>
  <si>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</si>
  <si>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</si>
  <si>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</si>
  <si>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</si>
  <si>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</si>
  <si>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</si>
  <si>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</si>
  <si>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</si>
  <si>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</si>
  <si>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</si>
  <si>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</si>
  <si>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</si>
  <si>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</si>
  <si>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</si>
  <si>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</si>
  <si>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</si>
  <si>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</si>
  <si>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</si>
  <si>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</si>
  <si>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</si>
  <si>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</si>
  <si>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</si>
  <si>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</si>
  <si>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</si>
  <si>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</si>
  <si>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</si>
  <si>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</si>
  <si>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</si>
  <si>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</si>
  <si>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</si>
  <si>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</si>
  <si>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</si>
  <si>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</si>
  <si>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</si>
  <si>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</si>
  <si>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</si>
  <si>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</si>
  <si>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</si>
  <si>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</si>
  <si>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</si>
  <si>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</si>
  <si>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</si>
  <si>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</si>
  <si>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</si>
  <si>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</si>
  <si>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</si>
  <si>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</si>
  <si>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</si>
  <si>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</si>
  <si>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</si>
  <si>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</si>
  <si>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</si>
  <si>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</si>
  <si>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</si>
  <si>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</si>
  <si>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</si>
  <si>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</si>
  <si>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</si>
  <si>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</si>
  <si>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</si>
  <si>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</si>
  <si>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</si>
  <si>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</si>
  <si>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</si>
  <si>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</si>
  <si>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</si>
  <si>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</si>
  <si>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</si>
  <si>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</si>
  <si>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</si>
  <si>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</si>
  <si>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</si>
  <si>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</si>
  <si>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</si>
  <si>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</si>
  <si>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</si>
  <si>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</si>
  <si>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</si>
  <si>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</si>
  <si>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</si>
  <si>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</si>
  <si>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</si>
  <si>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</si>
  <si>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</si>
  <si>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</si>
  <si>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</si>
  <si>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</si>
  <si>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</si>
  <si>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</si>
  <si>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</si>
  <si>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</si>
  <si>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</si>
  <si>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</si>
  <si>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</si>
  <si>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</si>
  <si>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</si>
  <si>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</si>
  <si>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</si>
  <si>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</si>
  <si>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</si>
  <si>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</si>
  <si>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</si>
  <si>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</si>
  <si>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</si>
  <si>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</si>
  <si>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</si>
  <si>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</si>
  <si>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</si>
  <si>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</si>
  <si>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</si>
  <si>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</si>
  <si>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</si>
  <si>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</si>
  <si>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</si>
  <si>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</si>
  <si>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</si>
  <si>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</si>
  <si>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</si>
  <si>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</si>
  <si>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</si>
  <si>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</si>
  <si>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</si>
  <si>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</si>
  <si>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</si>
  <si>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</si>
  <si>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</si>
  <si>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</si>
  <si>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</si>
  <si>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</si>
  <si>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</si>
  <si>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</si>
  <si>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</si>
  <si>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</si>
  <si>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</si>
  <si>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</si>
  <si>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</si>
  <si>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</si>
  <si>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</si>
  <si>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</si>
  <si>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</si>
  <si>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</si>
  <si>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</si>
  <si>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</si>
  <si>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</si>
  <si>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</si>
  <si>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</si>
  <si>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</si>
  <si>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</si>
  <si>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</si>
  <si>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</si>
  <si>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</si>
  <si>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</si>
  <si>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</si>
  <si>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</si>
  <si>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</si>
  <si>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</si>
  <si>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</si>
  <si>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</si>
  <si>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</si>
  <si>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</si>
  <si>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</si>
  <si>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</si>
  <si>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</si>
  <si>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</si>
  <si>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</si>
  <si>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</si>
  <si>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</si>
  <si>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</si>
  <si>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</si>
  <si>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</si>
  <si>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</si>
  <si>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</si>
  <si>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</si>
  <si>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</si>
  <si>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</si>
  <si>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</si>
  <si>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</si>
  <si>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</si>
  <si>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</si>
  <si>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</si>
  <si>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</si>
  <si>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</si>
  <si>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</si>
  <si>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</si>
  <si>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</si>
  <si>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</si>
  <si>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</si>
  <si>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</si>
  <si>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</si>
  <si>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</si>
  <si>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</si>
  <si>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</si>
  <si>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</si>
  <si>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</si>
  <si>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</si>
  <si>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</si>
  <si>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</si>
  <si>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</si>
  <si>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</si>
  <si>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</si>
  <si>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</si>
  <si>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</si>
  <si>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</si>
  <si>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</si>
  <si>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</si>
  <si>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</si>
  <si>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</si>
  <si>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</si>
  <si>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</si>
  <si>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</si>
  <si>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</si>
  <si>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</si>
  <si>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</si>
  <si>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</si>
  <si>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</si>
  <si>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</si>
  <si>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</si>
  <si>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</si>
  <si>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</si>
  <si>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</si>
  <si>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</si>
  <si>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</si>
  <si>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</si>
  <si>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</si>
  <si>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</si>
  <si>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</si>
  <si>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</si>
  <si>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</si>
  <si>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</si>
  <si>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</si>
  <si>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</si>
  <si>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</si>
  <si>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</si>
  <si>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</si>
  <si>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</si>
  <si>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</si>
  <si>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</si>
  <si>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</si>
  <si>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</si>
  <si>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</si>
  <si>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</si>
  <si>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</si>
  <si>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</si>
  <si>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</si>
  <si>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</si>
  <si>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</si>
  <si>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</si>
  <si>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</si>
  <si>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</si>
  <si>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</si>
  <si>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</si>
  <si>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</si>
  <si>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</si>
  <si>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</si>
  <si>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</si>
  <si>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</si>
  <si>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</si>
  <si>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</si>
  <si>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</si>
  <si>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</si>
  <si>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</si>
  <si>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</si>
  <si>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</si>
  <si>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</si>
  <si>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</si>
  <si>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</si>
  <si>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</si>
  <si>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</si>
  <si>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</si>
  <si>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</si>
  <si>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</si>
  <si>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</si>
  <si>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</si>
  <si>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</si>
  <si>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</si>
  <si>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</si>
  <si>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</si>
  <si>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</si>
  <si>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</si>
  <si>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</si>
  <si>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</si>
  <si>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</si>
  <si>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</si>
  <si>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</si>
  <si>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</si>
  <si>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</si>
  <si>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</si>
  <si>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</si>
  <si>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</si>
  <si>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</si>
  <si>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</si>
  <si>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</si>
  <si>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</si>
  <si>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</si>
  <si>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</si>
  <si>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</si>
  <si>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</si>
  <si>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</si>
  <si>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</si>
  <si>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</si>
  <si>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</si>
  <si>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</si>
  <si>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</si>
  <si>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</si>
  <si>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</si>
  <si>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</si>
  <si>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</si>
  <si>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</si>
  <si>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</si>
  <si>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</si>
  <si>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</si>
  <si>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</si>
  <si>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</si>
  <si>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</si>
  <si>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</si>
  <si>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</si>
  <si>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</si>
  <si>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</si>
  <si>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</si>
  <si>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</si>
  <si>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</si>
  <si>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</si>
  <si>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</si>
  <si>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</si>
  <si>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</si>
  <si>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</si>
  <si>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</si>
  <si>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</si>
  <si>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</si>
  <si>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</si>
  <si>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</si>
  <si>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</si>
  <si>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</si>
  <si>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</si>
  <si>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</si>
  <si>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</si>
  <si>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</si>
  <si>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</si>
  <si>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</si>
  <si>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</si>
  <si>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</si>
  <si>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</si>
  <si>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</si>
  <si>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</si>
  <si>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</si>
  <si>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</si>
  <si>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</si>
  <si>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</si>
  <si>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</si>
  <si>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</si>
  <si>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</si>
  <si>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</si>
  <si>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</si>
  <si>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</si>
  <si>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</si>
  <si>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</si>
  <si>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</si>
  <si>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</si>
  <si>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</si>
  <si>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</si>
  <si>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</si>
  <si>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</si>
  <si>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</si>
  <si>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</si>
  <si>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</si>
  <si>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</si>
  <si>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</si>
  <si>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</si>
  <si>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</si>
  <si>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</si>
  <si>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</si>
  <si>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</si>
  <si>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</si>
  <si>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</si>
  <si>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</si>
  <si>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</si>
  <si>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</si>
  <si>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</si>
  <si>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</si>
  <si>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</si>
  <si>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</si>
  <si>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</si>
  <si>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</si>
  <si>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</si>
  <si>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</si>
  <si>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</si>
  <si>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</si>
  <si>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</si>
  <si>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</si>
  <si>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</si>
  <si>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</si>
  <si>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</si>
  <si>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</si>
  <si>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</si>
  <si>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</si>
  <si>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</si>
  <si>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</si>
  <si>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</si>
  <si>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</si>
  <si>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</si>
  <si>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</si>
  <si>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</si>
  <si>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</si>
  <si>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</si>
  <si>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</si>
  <si>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</si>
  <si>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</si>
  <si>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</si>
  <si>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</si>
  <si>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</si>
  <si>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</si>
  <si>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</si>
  <si>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</si>
  <si>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</si>
  <si>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</si>
  <si>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</si>
  <si>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</si>
  <si>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</si>
  <si>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</si>
  <si>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</si>
  <si>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</si>
  <si>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</si>
  <si>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</si>
  <si>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</si>
  <si>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</si>
  <si>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</si>
  <si>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</si>
  <si>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</si>
  <si>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</si>
  <si>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</si>
  <si>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</si>
  <si>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</si>
  <si>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</si>
  <si>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</si>
  <si>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</si>
  <si>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</si>
  <si>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</si>
  <si>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</si>
  <si>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</si>
  <si>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</si>
  <si>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</si>
  <si>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</si>
  <si>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</si>
  <si>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</si>
  <si>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</si>
  <si>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</si>
  <si>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</si>
  <si>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</si>
  <si>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</si>
  <si>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</si>
  <si>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</si>
  <si>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</si>
  <si>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</si>
  <si>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</si>
  <si>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</si>
  <si>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</si>
  <si>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</si>
  <si>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</si>
  <si>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</si>
  <si>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</si>
  <si>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</si>
  <si>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</si>
  <si>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</si>
  <si>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</si>
  <si>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</si>
  <si>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</si>
  <si>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</si>
  <si>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</si>
  <si>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</si>
  <si>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</si>
  <si>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</si>
  <si>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</si>
  <si>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</si>
  <si>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</si>
  <si>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</si>
  <si>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</si>
  <si>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</si>
  <si>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</si>
  <si>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</si>
  <si>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</si>
  <si>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</si>
  <si>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</si>
  <si>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</si>
  <si>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</si>
  <si>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</si>
  <si>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</si>
  <si>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</si>
  <si>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</si>
  <si>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</si>
  <si>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</si>
  <si>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</si>
  <si>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</si>
  <si>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</si>
  <si>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</si>
  <si>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</si>
  <si>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</si>
  <si>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</si>
  <si>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</si>
  <si>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</si>
  <si>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</si>
  <si>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</si>
  <si>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</si>
  <si>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</si>
  <si>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</si>
  <si>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</si>
  <si>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</si>
  <si>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</si>
  <si>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</si>
  <si>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</si>
  <si>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</si>
  <si>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</si>
  <si>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</si>
  <si>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</si>
  <si>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</si>
  <si>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</si>
  <si>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</si>
  <si>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</si>
  <si>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</si>
  <si>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</si>
  <si>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</si>
  <si>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</si>
  <si>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</si>
  <si>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</si>
  <si>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</si>
  <si>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</si>
  <si>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</si>
  <si>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</si>
  <si>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</si>
  <si>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</si>
  <si>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</si>
  <si>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</si>
  <si>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</si>
  <si>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</si>
  <si>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</si>
  <si>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</si>
  <si>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</si>
  <si>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</si>
  <si>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</si>
  <si>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</si>
  <si>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</si>
  <si>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</si>
  <si>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</si>
  <si>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</si>
  <si>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</si>
  <si>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</si>
  <si>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</si>
  <si>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</si>
  <si>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</si>
  <si>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</si>
  <si>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</si>
  <si>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</si>
  <si>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</si>
  <si>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</si>
  <si>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</si>
  <si>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</si>
  <si>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</si>
  <si>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</si>
  <si>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</si>
  <si>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</si>
  <si>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</si>
  <si>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</si>
  <si>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</si>
  <si>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</si>
  <si>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</si>
  <si>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</si>
  <si>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</si>
  <si>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</si>
  <si>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</si>
  <si>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</si>
  <si>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</si>
  <si>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</si>
  <si>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</si>
  <si>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</si>
  <si>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</si>
  <si>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</si>
  <si>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</si>
  <si>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</si>
  <si>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</si>
  <si>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</si>
  <si>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</si>
  <si>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</si>
  <si>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</si>
  <si>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</si>
  <si>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</si>
  <si>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</si>
  <si>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</si>
  <si>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</si>
  <si>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</si>
  <si>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</si>
  <si>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</si>
  <si>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</si>
  <si>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</si>
  <si>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</si>
  <si>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</si>
  <si>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</si>
  <si>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</si>
  <si>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</si>
  <si>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</si>
  <si>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</si>
  <si>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</si>
  <si>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</si>
  <si>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</si>
  <si>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</si>
  <si>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</si>
  <si>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</si>
  <si>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</si>
  <si>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</si>
  <si>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</si>
  <si>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</si>
  <si>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</si>
  <si>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</si>
  <si>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</si>
  <si>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</si>
  <si>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</si>
  <si>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</si>
  <si>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</si>
  <si>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</si>
  <si>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</si>
  <si>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</si>
  <si>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</si>
  <si>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</si>
  <si>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</si>
  <si>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</si>
  <si>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</si>
  <si>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</si>
  <si>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</si>
  <si>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</si>
  <si>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</si>
  <si>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</si>
  <si>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</si>
  <si>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</si>
  <si>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</si>
  <si>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</si>
  <si>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</si>
  <si>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</si>
  <si>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</si>
  <si>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</si>
  <si>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</si>
  <si>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</si>
  <si>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</si>
  <si>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</si>
  <si>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</si>
  <si>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</si>
  <si>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</si>
  <si>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</si>
  <si>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</si>
  <si>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</si>
  <si>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</si>
  <si>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</si>
  <si>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</si>
  <si>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</si>
  <si>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</si>
  <si>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</si>
  <si>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</si>
  <si>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</si>
  <si>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</si>
  <si>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</si>
  <si>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</si>
  <si>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</si>
  <si>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</si>
  <si>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</si>
  <si>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</si>
  <si>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</si>
  <si>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</si>
  <si>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</si>
  <si>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</si>
  <si>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</si>
  <si>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</si>
  <si>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</si>
  <si>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</si>
  <si>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</si>
  <si>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</si>
  <si>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</si>
  <si>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</si>
  <si>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</si>
  <si>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</si>
  <si>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</si>
  <si>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</si>
  <si>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</si>
  <si>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</si>
  <si>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</si>
  <si>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</si>
  <si>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</si>
  <si>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</si>
  <si>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</si>
  <si>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</si>
  <si>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</si>
  <si>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</si>
  <si>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</si>
  <si>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</si>
  <si>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</si>
  <si>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</si>
  <si>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</si>
  <si>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</si>
  <si>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</si>
  <si>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</si>
  <si>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</si>
  <si>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</si>
  <si>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</si>
  <si>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</si>
  <si>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</si>
  <si>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</si>
  <si>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</si>
  <si>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</si>
  <si>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</si>
  <si>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</si>
  <si>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</si>
  <si>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</si>
  <si>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</si>
  <si>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</si>
  <si>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</si>
  <si>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</si>
  <si>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</si>
  <si>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</si>
  <si>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</si>
  <si>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</si>
  <si>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</si>
  <si>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</si>
  <si>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</si>
  <si>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</si>
  <si>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</si>
  <si>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</si>
  <si>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</si>
  <si>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</si>
  <si>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</si>
  <si>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</si>
  <si>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</si>
  <si>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</si>
  <si>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</si>
  <si>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</si>
  <si>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</si>
  <si>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</si>
  <si>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</si>
  <si>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</si>
  <si>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</si>
  <si>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</si>
  <si>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</si>
  <si>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</si>
  <si>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</si>
  <si>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</si>
  <si>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</si>
  <si>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</si>
  <si>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</si>
  <si>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</si>
  <si>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</si>
  <si>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</si>
  <si>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</si>
  <si>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</si>
  <si>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</si>
  <si>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</si>
  <si>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</si>
  <si>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</si>
  <si>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</si>
  <si>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</si>
  <si>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</si>
  <si>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</si>
  <si>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</si>
  <si>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</si>
  <si>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</si>
  <si>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</si>
  <si>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</si>
  <si>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</si>
  <si>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</si>
  <si>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</si>
  <si>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</si>
  <si>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</si>
  <si>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</si>
  <si>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</si>
  <si>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</si>
  <si>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</si>
  <si>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</si>
  <si>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</si>
  <si>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</si>
  <si>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</si>
  <si>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</si>
  <si>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</si>
  <si>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</si>
  <si>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</si>
  <si>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</si>
  <si>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</si>
  <si>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</si>
  <si>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</si>
  <si>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</si>
  <si>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</si>
  <si>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</si>
  <si>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</si>
  <si>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</si>
  <si>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</si>
  <si>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</si>
  <si>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</si>
  <si>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</si>
  <si>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</si>
  <si>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</si>
  <si>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</si>
  <si>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</si>
  <si>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</si>
  <si>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</si>
  <si>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</si>
  <si>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</si>
  <si>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</si>
  <si>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</si>
  <si>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</si>
  <si>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</si>
  <si>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</si>
  <si>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</si>
  <si>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</si>
  <si>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</si>
  <si>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</si>
  <si>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</si>
  <si>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</si>
  <si>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</si>
  <si>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</si>
  <si>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</si>
  <si>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</si>
  <si>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</si>
  <si>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</si>
  <si>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</si>
  <si>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</si>
  <si>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</si>
  <si>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</si>
  <si>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</si>
  <si>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</si>
  <si>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</si>
  <si>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</si>
  <si>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</si>
  <si>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</si>
  <si>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</si>
  <si>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</si>
  <si>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</si>
  <si>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</si>
  <si>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</si>
  <si>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</si>
  <si>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</si>
  <si>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</si>
  <si>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</si>
  <si>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</si>
  <si>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</si>
  <si>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</si>
  <si>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</si>
  <si>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</si>
  <si>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</si>
  <si>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</si>
  <si>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</si>
  <si>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</si>
  <si>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</si>
  <si>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</si>
  <si>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</si>
  <si>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</si>
  <si>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</si>
  <si>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</si>
  <si>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</si>
  <si>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</si>
  <si>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</si>
  <si>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</si>
  <si>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</si>
  <si>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</si>
  <si>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</si>
  <si>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</si>
  <si>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</si>
  <si>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</si>
  <si>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</si>
  <si>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</si>
  <si>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</si>
  <si>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</si>
  <si>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</si>
  <si>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</si>
  <si>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</si>
  <si>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</si>
  <si>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</si>
  <si>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</si>
  <si>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</si>
  <si>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</si>
  <si>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</si>
  <si>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</si>
  <si>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</si>
  <si>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</si>
  <si>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</si>
  <si>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</si>
  <si>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</si>
  <si>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</si>
  <si>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</si>
  <si>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</si>
  <si>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</si>
  <si>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</si>
  <si>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</si>
  <si>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</si>
  <si>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</si>
  <si>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</si>
  <si>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</si>
  <si>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</si>
  <si>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</si>
  <si>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</si>
  <si>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</si>
  <si>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</si>
  <si>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</si>
  <si>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</si>
  <si>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</si>
  <si>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</si>
  <si>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</si>
  <si>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</si>
  <si>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</si>
  <si>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</si>
  <si>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</si>
  <si>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</si>
  <si>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</si>
  <si>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</si>
  <si>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</si>
  <si>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</si>
  <si>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</si>
  <si>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</si>
  <si>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</si>
  <si>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</si>
  <si>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</si>
  <si>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</si>
  <si>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</si>
  <si>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</si>
  <si>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</si>
  <si>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</si>
  <si>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</si>
  <si>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</si>
  <si>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</si>
  <si>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</si>
  <si>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</si>
  <si>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</si>
  <si>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</si>
  <si>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</si>
  <si>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</si>
  <si>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</si>
  <si>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</si>
  <si>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</si>
  <si>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</si>
  <si>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</si>
  <si>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</si>
  <si>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</si>
  <si>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</si>
  <si>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</si>
  <si>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</si>
  <si>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</si>
  <si>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</si>
  <si>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</si>
  <si>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</si>
  <si>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</si>
  <si>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</si>
  <si>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</si>
  <si>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</si>
  <si>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</si>
  <si>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</si>
  <si>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</si>
  <si>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</si>
  <si>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</si>
  <si>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</si>
  <si>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</si>
  <si>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</si>
  <si>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</si>
  <si>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</si>
  <si>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</si>
  <si>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</si>
  <si>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</si>
  <si>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</si>
  <si>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</si>
  <si>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</si>
  <si>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</si>
  <si>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</si>
  <si>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</si>
  <si>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</si>
  <si>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</si>
  <si>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</si>
  <si>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</si>
  <si>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</si>
  <si>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</si>
  <si>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</si>
  <si>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</si>
  <si>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</si>
  <si>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</si>
  <si>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</si>
  <si>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</si>
  <si>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</si>
  <si>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</si>
  <si>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</si>
  <si>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</si>
  <si>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</si>
  <si>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</si>
  <si>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</si>
  <si>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</si>
  <si>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</si>
  <si>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</si>
  <si>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</si>
  <si>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</si>
  <si>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</si>
  <si>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</si>
  <si>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</si>
  <si>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</si>
  <si>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</si>
  <si>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</si>
  <si>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</si>
  <si>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</si>
  <si>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</si>
  <si>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</si>
  <si>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</si>
  <si>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</si>
  <si>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</si>
  <si>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</si>
  <si>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</si>
  <si>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</si>
  <si>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</si>
  <si>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</si>
  <si>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</si>
  <si>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</si>
  <si>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</si>
  <si>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</si>
  <si>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</si>
  <si>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</si>
  <si>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</si>
  <si>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</si>
  <si>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</si>
  <si>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</si>
  <si>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</si>
  <si>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</si>
  <si>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</si>
  <si>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</si>
  <si>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</si>
  <si>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</si>
  <si>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</si>
  <si>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</si>
  <si>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</si>
  <si>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</si>
  <si>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</si>
  <si>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</si>
  <si>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</si>
  <si>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</si>
  <si>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</si>
  <si>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</si>
  <si>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</si>
  <si>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</si>
  <si>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</si>
  <si>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</si>
  <si>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</si>
  <si>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</si>
  <si>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</si>
  <si>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</si>
  <si>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</si>
  <si>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</si>
  <si>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</si>
  <si>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</si>
  <si>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</si>
  <si>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</si>
  <si>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</si>
  <si>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</si>
  <si>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</si>
  <si>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</si>
  <si>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</si>
  <si>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</si>
  <si>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</si>
  <si>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</si>
  <si>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</si>
  <si>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</si>
  <si>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</si>
  <si>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</si>
  <si>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</si>
  <si>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</si>
  <si>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</si>
  <si>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</si>
  <si>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</si>
  <si>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</si>
  <si>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</si>
  <si>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</si>
  <si>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</si>
  <si>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</si>
  <si>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</si>
  <si>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</si>
  <si>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</si>
  <si>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</si>
  <si>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</si>
  <si>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</si>
  <si>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</si>
  <si>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</si>
  <si>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</si>
  <si>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</si>
  <si>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</si>
  <si>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</si>
  <si>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</si>
  <si>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</si>
  <si>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</si>
  <si>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</si>
  <si>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</si>
  <si>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</si>
  <si>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</si>
  <si>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</si>
  <si>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</si>
  <si>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</si>
  <si>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</si>
  <si>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</si>
  <si>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</si>
  <si>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</si>
  <si>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</si>
  <si>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</si>
  <si>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</si>
  <si>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</si>
  <si>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</si>
  <si>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</si>
  <si>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</si>
  <si>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</si>
  <si>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</si>
  <si>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</si>
  <si>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</si>
  <si>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</si>
  <si>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</si>
  <si>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</si>
  <si>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</si>
  <si>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</si>
  <si>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</si>
  <si>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</si>
  <si>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</si>
  <si>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</si>
  <si>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</si>
  <si>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</si>
  <si>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</si>
  <si>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</si>
  <si>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</si>
  <si>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</si>
  <si>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</si>
  <si>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</si>
  <si>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</si>
  <si>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</si>
  <si>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</si>
  <si>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</si>
  <si>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</si>
  <si>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</si>
  <si>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</si>
  <si>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</si>
  <si>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</si>
  <si>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</si>
  <si>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</si>
  <si>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</si>
  <si>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</si>
  <si>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</si>
  <si>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</si>
  <si>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</si>
  <si>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</si>
  <si>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</si>
  <si>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</si>
  <si>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</si>
  <si>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</si>
  <si>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</si>
  <si>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</si>
  <si>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</si>
  <si>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</si>
  <si>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</si>
  <si>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</si>
  <si>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</si>
  <si>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</si>
  <si>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</si>
  <si>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</si>
  <si>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</si>
  <si>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</si>
  <si>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</si>
  <si>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</si>
  <si>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</si>
  <si>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</si>
  <si>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</si>
  <si>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</si>
  <si>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</si>
  <si>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</si>
  <si>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</si>
  <si>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</si>
  <si>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</si>
  <si>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</si>
  <si>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</si>
  <si>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</si>
  <si>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</si>
  <si>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</si>
  <si>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</si>
  <si>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</si>
  <si>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</si>
  <si>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</si>
  <si>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</si>
  <si>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</si>
  <si>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</si>
  <si>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</si>
  <si>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</si>
  <si>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</si>
  <si>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</si>
  <si>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</si>
  <si>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</si>
  <si>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</si>
  <si>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</si>
  <si>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</si>
  <si>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</si>
  <si>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</si>
  <si>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</si>
  <si>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</si>
  <si>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</si>
  <si>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</si>
  <si>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</si>
  <si>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</si>
  <si>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</si>
  <si>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</si>
  <si>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</si>
  <si>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</si>
  <si>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</si>
  <si>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</si>
  <si>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</si>
  <si>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</si>
  <si>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</si>
  <si>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</si>
  <si>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</si>
  <si>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</si>
  <si>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</si>
  <si>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</si>
  <si>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</si>
  <si>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</si>
  <si>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</si>
  <si>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</si>
  <si>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</si>
  <si>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</si>
  <si>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</si>
  <si>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</si>
  <si>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</si>
  <si>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</si>
  <si>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</si>
  <si>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</si>
  <si>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</si>
  <si>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</si>
  <si>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</si>
  <si>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</si>
  <si>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</si>
  <si>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</si>
  <si>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</si>
  <si>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</si>
  <si>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</si>
  <si>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</si>
  <si>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</si>
  <si>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</si>
  <si>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</si>
  <si>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</si>
  <si>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</si>
  <si>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</si>
  <si>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</si>
  <si>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</si>
  <si>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</si>
  <si>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</si>
  <si>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</si>
  <si>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</si>
  <si>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</si>
  <si>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</si>
  <si>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</si>
  <si>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</si>
  <si>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</si>
  <si>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</si>
  <si>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</si>
  <si>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</si>
  <si>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</si>
  <si>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</si>
  <si>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</si>
  <si>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</si>
  <si>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</si>
  <si>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</si>
  <si>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</si>
  <si>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</si>
  <si>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</si>
  <si>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</si>
  <si>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</si>
  <si>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</si>
  <si>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</si>
  <si>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</si>
  <si>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</si>
  <si>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</si>
  <si>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</si>
  <si>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</si>
  <si>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</si>
  <si>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</si>
  <si>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</si>
  <si>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</si>
  <si>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</si>
  <si>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</si>
  <si>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</si>
  <si>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</si>
  <si>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</si>
  <si>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</si>
  <si>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</si>
  <si>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</si>
  <si>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</si>
  <si>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</si>
  <si>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</si>
  <si>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</si>
  <si>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</si>
  <si>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</si>
  <si>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</si>
  <si>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</si>
  <si>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</si>
  <si>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</si>
  <si>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</si>
  <si>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</si>
  <si>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</si>
  <si>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</si>
  <si>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</si>
  <si>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</si>
  <si>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</si>
  <si>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</si>
  <si>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</si>
  <si>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</si>
  <si>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</si>
  <si>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</si>
  <si>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</si>
  <si>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</si>
  <si>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</si>
  <si>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</si>
  <si>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</si>
  <si>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</si>
  <si>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</si>
  <si>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</si>
  <si>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</si>
  <si>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</si>
  <si>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</si>
  <si>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</si>
  <si>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</si>
  <si>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</si>
  <si>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</si>
  <si>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</si>
  <si>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</si>
  <si>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</si>
  <si>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</si>
  <si>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</si>
  <si>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</si>
  <si>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</si>
  <si>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</si>
  <si>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</si>
  <si>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</si>
  <si>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</si>
  <si>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</si>
  <si>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</si>
  <si>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</si>
  <si>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</si>
  <si>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</si>
  <si>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</si>
  <si>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</si>
  <si>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</si>
  <si>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</si>
  <si>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</si>
  <si>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</si>
  <si>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</si>
  <si>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</si>
  <si>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</si>
  <si>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</si>
  <si>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</si>
  <si>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</si>
  <si>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</si>
  <si>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</si>
  <si>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</si>
  <si>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</si>
  <si>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</si>
  <si>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</si>
  <si>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</si>
  <si>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</si>
  <si>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</si>
  <si>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</si>
  <si>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</si>
  <si>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</si>
  <si>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</si>
  <si>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</si>
  <si>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</si>
  <si>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</si>
  <si>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</si>
  <si>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</si>
  <si>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</si>
  <si>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</si>
  <si>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</si>
  <si>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</si>
  <si>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</si>
  <si>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</si>
  <si>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</si>
  <si>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</si>
  <si>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</si>
  <si>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</si>
  <si>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</si>
  <si>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</si>
  <si>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</si>
  <si>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</si>
  <si>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</si>
  <si>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</si>
  <si>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</si>
  <si>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</si>
  <si>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</si>
  <si>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</si>
  <si>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</si>
  <si>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</si>
  <si>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</si>
  <si>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</si>
  <si>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</si>
  <si>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</si>
  <si>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</si>
  <si>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</si>
  <si>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</si>
  <si>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</si>
  <si>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</si>
  <si>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</si>
  <si>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</si>
  <si>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</si>
  <si>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</si>
  <si>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</si>
  <si>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</si>
  <si>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</si>
  <si>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</si>
  <si>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</si>
  <si>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</si>
  <si>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</si>
  <si>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</si>
  <si>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</si>
  <si>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</si>
  <si>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</si>
  <si>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</si>
  <si>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</si>
  <si>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</si>
  <si>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</si>
  <si>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</si>
  <si>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</si>
  <si>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</si>
  <si>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</si>
  <si>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</si>
  <si>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</si>
  <si>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</si>
  <si>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</si>
  <si>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</si>
  <si>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</si>
  <si>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</si>
  <si>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</si>
  <si>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</si>
  <si>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</si>
  <si>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</si>
  <si>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</si>
  <si>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</si>
  <si>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</si>
  <si>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</si>
  <si>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</si>
  <si>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</si>
  <si>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</si>
  <si>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</si>
  <si>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</si>
  <si>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</si>
  <si>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</si>
  <si>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</si>
  <si>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</si>
  <si>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</si>
  <si>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</si>
  <si>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</si>
  <si>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</si>
  <si>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</si>
  <si>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</si>
  <si>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</si>
  <si>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</si>
  <si>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</si>
  <si>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</si>
  <si>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</si>
  <si>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</si>
  <si>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</si>
  <si>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</si>
  <si>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</si>
  <si>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</si>
  <si>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</si>
  <si>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</si>
  <si>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</si>
  <si>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</si>
  <si>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</si>
  <si>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</si>
  <si>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</si>
  <si>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</si>
  <si>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</si>
  <si>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</si>
  <si>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</si>
  <si>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</si>
  <si>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</si>
  <si>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</si>
  <si>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</si>
  <si>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</si>
  <si>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</si>
  <si>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</si>
  <si>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</si>
  <si>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</si>
  <si>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</si>
  <si>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</si>
  <si>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</si>
  <si>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</si>
  <si>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</si>
  <si>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</si>
  <si>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</si>
  <si>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</si>
  <si>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</si>
  <si>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</si>
  <si>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</si>
  <si>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</si>
  <si>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</si>
  <si>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</si>
  <si>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</si>
  <si>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</si>
  <si>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</si>
  <si>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</si>
  <si>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</si>
  <si>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</si>
  <si>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</si>
  <si>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</si>
  <si>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</si>
  <si>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</si>
  <si>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</si>
  <si>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</si>
  <si>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</si>
  <si>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</si>
  <si>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</si>
  <si>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</si>
  <si>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</si>
  <si>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</si>
  <si>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</si>
  <si>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</si>
  <si>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</si>
  <si>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</si>
  <si>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</si>
  <si>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</si>
  <si>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</si>
  <si>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</si>
  <si>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</si>
  <si>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</si>
  <si>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</si>
  <si>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</si>
  <si>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</si>
  <si>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</si>
  <si>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</si>
  <si>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</si>
  <si>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</si>
  <si>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</si>
  <si>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</si>
  <si>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</si>
  <si>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</si>
  <si>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</si>
  <si>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</si>
  <si>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</si>
  <si>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</si>
  <si>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</si>
  <si>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</si>
  <si>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</si>
  <si>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</si>
  <si>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</si>
  <si>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</si>
  <si>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</si>
  <si>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</si>
  <si>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</si>
  <si>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</si>
  <si>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</si>
  <si>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</si>
  <si>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</si>
  <si>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</si>
  <si>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</si>
  <si>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</si>
  <si>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</si>
  <si>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</si>
  <si>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</si>
  <si>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</si>
  <si>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</si>
  <si>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</si>
  <si>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</si>
  <si>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</si>
  <si>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</si>
  <si>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</si>
  <si>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</si>
  <si>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</si>
  <si>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</si>
  <si>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</si>
  <si>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</si>
  <si>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</si>
  <si>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</si>
  <si>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</si>
  <si>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</si>
  <si>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</si>
  <si>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</si>
  <si>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</si>
  <si>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</si>
  <si>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</si>
  <si>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</si>
  <si>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</si>
  <si>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</si>
  <si>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</si>
  <si>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</si>
  <si>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</si>
  <si>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</si>
  <si>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</si>
  <si>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</si>
  <si>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</si>
  <si>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</si>
  <si>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</si>
  <si>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</si>
  <si>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</si>
  <si>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</si>
  <si>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</si>
  <si>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</si>
  <si>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</si>
  <si>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</si>
  <si>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</si>
  <si>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</si>
  <si>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</si>
  <si>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</si>
  <si>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</si>
  <si>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</si>
  <si>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</si>
  <si>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</si>
  <si>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</si>
  <si>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</si>
  <si>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</si>
  <si>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</si>
  <si>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</si>
  <si>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</si>
  <si>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</si>
  <si>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</si>
  <si>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</si>
  <si>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</si>
  <si>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</si>
  <si>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</si>
  <si>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</si>
  <si>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</si>
  <si>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</si>
  <si>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</si>
  <si>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</si>
  <si>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</si>
  <si>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</si>
  <si>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</si>
  <si>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</si>
  <si>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</si>
  <si>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</si>
  <si>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</si>
  <si>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</si>
  <si>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</si>
  <si>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</si>
  <si>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</si>
  <si>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</si>
  <si>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</si>
  <si>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</si>
  <si>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</si>
  <si>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</si>
  <si>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</si>
  <si>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</si>
  <si>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</si>
  <si>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</si>
  <si>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</si>
  <si>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</si>
  <si>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</si>
  <si>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</si>
  <si>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</si>
  <si>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</si>
  <si>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</si>
  <si>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</si>
  <si>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</si>
  <si>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</si>
  <si>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</si>
  <si>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</si>
  <si>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</si>
  <si>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</si>
  <si>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</si>
  <si>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</si>
  <si>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</si>
  <si>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</si>
  <si>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</si>
  <si>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</si>
  <si>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</si>
  <si>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</si>
  <si>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</si>
  <si>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</si>
  <si>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</si>
  <si>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</si>
  <si>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</si>
  <si>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</si>
  <si>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</si>
  <si>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</si>
  <si>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</si>
  <si>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</si>
  <si>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</si>
  <si>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</si>
  <si>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</si>
  <si>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</si>
  <si>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</si>
  <si>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</si>
  <si>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</si>
  <si>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</si>
  <si>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</si>
  <si>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</si>
  <si>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</si>
  <si>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</si>
  <si>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</si>
  <si>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</si>
  <si>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</si>
  <si>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</si>
  <si>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</si>
  <si>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</si>
  <si>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</si>
  <si>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</si>
  <si>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</si>
  <si>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</si>
  <si>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</si>
  <si>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</si>
  <si>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</si>
  <si>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</si>
  <si>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</si>
  <si>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</si>
  <si>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</si>
  <si>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</si>
  <si>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</si>
  <si>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</si>
  <si>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</si>
  <si>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</si>
  <si>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</si>
  <si>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</si>
  <si>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</si>
  <si>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</si>
  <si>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</si>
  <si>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</si>
  <si>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</si>
  <si>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</si>
  <si>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</si>
  <si>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</si>
  <si>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</si>
  <si>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</si>
  <si>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</si>
  <si>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</si>
  <si>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</si>
  <si>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</si>
  <si>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</si>
  <si>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</si>
  <si>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</si>
  <si>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</si>
  <si>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</si>
  <si>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</si>
  <si>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</si>
  <si>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</si>
  <si>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</si>
  <si>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</si>
  <si>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</si>
  <si>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</si>
  <si>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</si>
  <si>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</si>
  <si>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</si>
  <si>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</si>
  <si>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</si>
  <si>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</si>
  <si>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</si>
  <si>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</si>
  <si>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</si>
  <si>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</si>
  <si>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</si>
  <si>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</si>
  <si>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</si>
  <si>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</si>
  <si>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</si>
  <si>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</si>
  <si>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</si>
  <si>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</si>
  <si>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</si>
  <si>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</si>
  <si>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</si>
  <si>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</si>
  <si>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</si>
  <si>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</si>
  <si>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</si>
  <si>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</si>
  <si>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</si>
  <si>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</si>
  <si>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</si>
  <si>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</si>
  <si>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</si>
  <si>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</si>
  <si>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</si>
  <si>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</si>
  <si>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</si>
  <si>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</si>
  <si>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</si>
  <si>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</si>
  <si>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</si>
  <si>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</si>
  <si>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</si>
  <si>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</si>
  <si>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</si>
  <si>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</si>
  <si>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</si>
  <si>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</si>
  <si>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</si>
  <si>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</si>
  <si>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</si>
  <si>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</si>
  <si>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</si>
  <si>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</si>
  <si>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</si>
  <si>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</si>
  <si>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</si>
  <si>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</si>
  <si>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</si>
  <si>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</si>
  <si>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</si>
  <si>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</si>
  <si>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</si>
  <si>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</si>
  <si>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</si>
  <si>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</si>
  <si>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</si>
  <si>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</si>
  <si>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</si>
  <si>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</si>
  <si>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</si>
  <si>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</si>
  <si>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</si>
  <si>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</si>
  <si>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</si>
  <si>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</si>
  <si>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</si>
  <si>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</si>
  <si>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</si>
  <si>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</si>
  <si>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</si>
  <si>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</si>
  <si>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</si>
  <si>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</si>
  <si>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</si>
  <si>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</si>
  <si>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</si>
  <si>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</si>
  <si>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</si>
  <si>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</si>
  <si>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</si>
  <si>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</si>
  <si>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</si>
  <si>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</si>
  <si>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</si>
  <si>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</si>
  <si>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</si>
  <si>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</si>
  <si>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</si>
  <si>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</si>
  <si>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</si>
  <si>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</si>
  <si>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</si>
  <si>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</si>
  <si>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</si>
  <si>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</si>
  <si>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</si>
  <si>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</si>
  <si>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</si>
  <si>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</si>
  <si>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</si>
  <si>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</si>
  <si>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</si>
  <si>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</si>
  <si>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</si>
  <si>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</si>
  <si>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</si>
  <si>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</si>
  <si>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</si>
  <si>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</si>
  <si>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</si>
  <si>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</si>
  <si>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</si>
  <si>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</si>
  <si>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</si>
  <si>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</si>
  <si>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</si>
  <si>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</si>
  <si>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</si>
  <si>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</si>
  <si>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</si>
  <si>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</si>
  <si>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</si>
  <si>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</si>
  <si>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</si>
  <si>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</si>
  <si>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</si>
  <si>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</si>
  <si>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</si>
  <si>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</si>
  <si>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</si>
  <si>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</si>
  <si>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</si>
  <si>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</si>
  <si>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</si>
  <si>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</si>
  <si>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</si>
  <si>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</si>
  <si>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</si>
  <si>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</si>
  <si>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</si>
  <si>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</si>
  <si>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</si>
  <si>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</si>
  <si>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</si>
  <si>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</si>
  <si>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</si>
  <si>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</si>
  <si>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</si>
  <si>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</si>
  <si>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</si>
  <si>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</si>
  <si>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</si>
  <si>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</si>
  <si>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</si>
  <si>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</si>
  <si>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</si>
  <si>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</si>
  <si>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</si>
  <si>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</si>
  <si>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</si>
  <si>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</si>
  <si>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</si>
  <si>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</si>
  <si>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</si>
  <si>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</si>
  <si>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</si>
  <si>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</si>
  <si>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</si>
  <si>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</si>
  <si>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</si>
  <si>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</si>
  <si>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</si>
  <si>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</si>
  <si>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</si>
  <si>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</si>
  <si>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</si>
  <si>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</si>
  <si>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</si>
  <si>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</si>
  <si>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</si>
  <si>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</si>
  <si>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</si>
  <si>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</si>
  <si>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</si>
  <si>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</si>
  <si>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</si>
  <si>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</si>
  <si>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</si>
  <si>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</si>
  <si>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</si>
  <si>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</si>
  <si>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</si>
  <si>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</si>
  <si>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</si>
  <si>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</si>
  <si>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</si>
  <si>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</si>
  <si>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</si>
  <si>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</si>
  <si>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</si>
  <si>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</si>
  <si>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</si>
  <si>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</si>
  <si>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</si>
  <si>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</si>
  <si>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</si>
  <si>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</si>
  <si>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</si>
  <si>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</si>
  <si>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</si>
  <si>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</si>
  <si>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</si>
  <si>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</si>
  <si>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</si>
  <si>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</si>
  <si>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</si>
  <si>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</si>
  <si>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</si>
  <si>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</si>
  <si>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</si>
  <si>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</si>
  <si>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</si>
  <si>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</si>
  <si>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</si>
  <si>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</si>
  <si>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</si>
  <si>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</si>
  <si>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</si>
  <si>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</si>
  <si>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</si>
  <si>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</si>
  <si>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</si>
  <si>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</si>
  <si>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</si>
  <si>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</si>
  <si>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</si>
  <si>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</si>
  <si>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</si>
  <si>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</si>
  <si>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</si>
  <si>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</si>
  <si>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</si>
  <si>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</si>
  <si>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</si>
  <si>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</si>
  <si>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</si>
  <si>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</si>
  <si>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</si>
  <si>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</si>
  <si>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</si>
  <si>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</si>
  <si>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</si>
  <si>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</si>
  <si>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</si>
  <si>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</si>
  <si>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</si>
  <si>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</si>
  <si>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</si>
  <si>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</si>
  <si>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</si>
  <si>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</si>
  <si>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</si>
  <si>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</si>
  <si>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</si>
  <si>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</si>
  <si>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</si>
  <si>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</si>
  <si>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</si>
  <si>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</si>
  <si>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</si>
  <si>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</si>
  <si>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</si>
  <si>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</si>
  <si>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</si>
  <si>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</si>
  <si>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</si>
  <si>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</si>
  <si>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</si>
  <si>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</si>
  <si>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</si>
  <si>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</si>
  <si>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</si>
  <si>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</si>
  <si>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</si>
  <si>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</si>
  <si>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</si>
  <si>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</si>
  <si>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</si>
  <si>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</si>
  <si>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</si>
  <si>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</si>
  <si>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</si>
  <si>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</si>
  <si>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</si>
  <si>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</si>
  <si>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</si>
  <si>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</si>
  <si>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</si>
  <si>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</si>
  <si>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</si>
  <si>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</si>
  <si>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</si>
  <si>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</si>
  <si>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</si>
  <si>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</si>
  <si>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</si>
  <si>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</si>
  <si>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</si>
  <si>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</si>
  <si>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</si>
  <si>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</si>
  <si>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</si>
  <si>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</si>
  <si>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</si>
  <si>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</si>
  <si>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</si>
  <si>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</si>
  <si>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</si>
  <si>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</si>
  <si>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</si>
  <si>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</si>
  <si>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</si>
  <si>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</si>
  <si>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</si>
  <si>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</si>
  <si>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</si>
  <si>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</si>
  <si>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</si>
  <si>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</si>
  <si>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</si>
  <si>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</si>
  <si>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</si>
  <si>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</si>
  <si>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</si>
  <si>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</si>
  <si>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</si>
  <si>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</si>
  <si>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</si>
  <si>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</si>
  <si>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</si>
  <si>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</si>
  <si>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</si>
  <si>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</si>
  <si>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</si>
  <si>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</si>
  <si>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</si>
  <si>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</si>
  <si>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</si>
  <si>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</si>
  <si>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</si>
  <si>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</si>
  <si>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</si>
  <si>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</si>
  <si>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</si>
  <si>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</si>
  <si>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</si>
  <si>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</si>
  <si>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</si>
  <si>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</si>
  <si>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</si>
  <si>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</si>
  <si>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</si>
  <si>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</si>
  <si>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</si>
  <si>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</si>
  <si>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</si>
  <si>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</si>
  <si>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</si>
  <si>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</si>
  <si>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</si>
  <si>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</si>
  <si>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</si>
  <si>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</si>
  <si>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</si>
  <si>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</si>
  <si>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</si>
  <si>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</si>
  <si>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</si>
  <si>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</si>
  <si>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</si>
  <si>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</si>
  <si>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</si>
  <si>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</si>
  <si>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</si>
  <si>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</si>
  <si>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</si>
  <si>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</si>
  <si>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</si>
  <si>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</si>
  <si>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</si>
  <si>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</si>
  <si>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</si>
  <si>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</si>
  <si>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</si>
  <si>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</si>
  <si>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</si>
  <si>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</si>
  <si>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</si>
  <si>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</si>
  <si>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</si>
  <si>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</si>
  <si>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</si>
  <si>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</si>
  <si>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</si>
  <si>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</si>
  <si>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</si>
  <si>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</si>
  <si>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</si>
  <si>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</si>
  <si>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</si>
  <si>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</si>
  <si>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</si>
  <si>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</si>
  <si>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</si>
  <si>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</si>
  <si>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</si>
  <si>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</si>
  <si>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</si>
  <si>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</si>
  <si>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</si>
  <si>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</si>
  <si>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</si>
  <si>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</si>
  <si>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</si>
  <si>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</si>
  <si>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</si>
  <si>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</si>
  <si>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</si>
  <si>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</si>
  <si>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</si>
  <si>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</si>
  <si>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</si>
  <si>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</si>
  <si>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</si>
  <si>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</si>
  <si>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</si>
  <si>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</si>
  <si>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</si>
  <si>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</si>
  <si>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</si>
  <si>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</si>
  <si>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</si>
  <si>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</si>
  <si>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</si>
  <si>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</si>
  <si>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</si>
  <si>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</si>
  <si>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</si>
  <si>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</si>
  <si>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</si>
  <si>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</si>
  <si>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</si>
  <si>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</si>
  <si>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</si>
  <si>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</si>
  <si>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</si>
  <si>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</si>
  <si>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</si>
  <si>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</si>
  <si>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</si>
  <si>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</si>
  <si>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</si>
  <si>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</si>
  <si>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</si>
  <si>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</si>
  <si>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</si>
  <si>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</si>
  <si>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</si>
  <si>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</si>
  <si>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</si>
  <si>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</si>
  <si>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</si>
  <si>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</si>
  <si>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</si>
  <si>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</si>
  <si>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</si>
  <si>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</si>
  <si>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</si>
  <si>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</si>
  <si>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</si>
  <si>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</si>
  <si>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</si>
  <si>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</si>
  <si>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</si>
  <si>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</si>
  <si>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</si>
  <si>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</si>
  <si>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</si>
  <si>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</si>
  <si>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</si>
  <si>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</si>
  <si>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</si>
  <si>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</si>
  <si>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</si>
  <si>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</si>
  <si>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</si>
  <si>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</si>
  <si>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</si>
  <si>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</si>
  <si>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</si>
  <si>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</si>
  <si>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</si>
  <si>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</si>
  <si>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</si>
  <si>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</si>
  <si>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</si>
  <si>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</si>
  <si>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</si>
  <si>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</si>
  <si>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</si>
  <si>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</si>
  <si>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</si>
  <si>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</si>
  <si>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</si>
  <si>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</si>
  <si>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</si>
  <si>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</si>
  <si>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</si>
  <si>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</si>
  <si>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</si>
  <si>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</si>
  <si>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</si>
  <si>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</si>
  <si>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</si>
  <si>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</si>
  <si>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</si>
  <si>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</si>
  <si>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</si>
  <si>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</si>
  <si>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</si>
  <si>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</si>
  <si>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</si>
  <si>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</si>
  <si>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</si>
  <si>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</si>
  <si>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</si>
  <si>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</si>
  <si>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</si>
  <si>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</si>
  <si>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</si>
  <si>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</si>
  <si>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</si>
  <si>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</si>
  <si>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</si>
  <si>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</si>
  <si>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</si>
  <si>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</si>
  <si>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</si>
  <si>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</si>
  <si>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</si>
  <si>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</si>
  <si>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</si>
  <si>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</si>
  <si>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</si>
  <si>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</si>
  <si>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</si>
  <si>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</si>
  <si>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</si>
  <si>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</si>
  <si>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</si>
  <si>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</si>
  <si>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</si>
  <si>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</si>
  <si>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</si>
  <si>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</si>
  <si>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</si>
  <si>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</si>
  <si>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</si>
  <si>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</si>
  <si>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</si>
  <si>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</si>
  <si>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</si>
  <si>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</si>
  <si>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</si>
  <si>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</si>
  <si>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</si>
  <si>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</si>
  <si>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</si>
  <si>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</si>
  <si>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</si>
  <si>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</si>
  <si>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</si>
  <si>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</si>
  <si>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</si>
  <si>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</si>
  <si>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</si>
  <si>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</si>
  <si>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</si>
  <si>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</si>
  <si>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</si>
  <si>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</si>
  <si>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</si>
  <si>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</si>
  <si>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</si>
  <si>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</si>
  <si>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</si>
  <si>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</si>
  <si>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</si>
  <si>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</si>
  <si>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</si>
  <si>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</si>
  <si>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</si>
  <si>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</si>
  <si>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</si>
  <si>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</si>
  <si>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</si>
  <si>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</si>
  <si>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</si>
  <si>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</si>
  <si>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</si>
  <si>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</si>
  <si>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</si>
  <si>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</si>
  <si>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</si>
  <si>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</si>
  <si>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</si>
  <si>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</si>
  <si>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</si>
  <si>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</si>
  <si>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</si>
  <si>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</si>
  <si>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</si>
  <si>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</si>
  <si>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</si>
  <si>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</si>
  <si>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</si>
  <si>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</si>
  <si>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</si>
  <si>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</si>
  <si>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</si>
  <si>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</si>
  <si>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</si>
  <si>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</si>
  <si>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</si>
  <si>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</si>
  <si>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</si>
  <si>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</si>
  <si>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</si>
  <si>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</si>
  <si>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</si>
  <si>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</si>
  <si>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</si>
  <si>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</si>
  <si>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</si>
  <si>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</si>
  <si>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</si>
  <si>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</si>
  <si>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</si>
  <si>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</si>
  <si>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</si>
  <si>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</si>
  <si>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</si>
  <si>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</si>
  <si>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</si>
  <si>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</si>
  <si>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</si>
  <si>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</si>
  <si>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</si>
  <si>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</si>
  <si>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</si>
  <si>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</si>
  <si>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</si>
  <si>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</si>
  <si>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</si>
  <si>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</si>
  <si>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</si>
  <si>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</si>
  <si>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</si>
  <si>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</si>
  <si>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</si>
  <si>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</si>
  <si>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</si>
  <si>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</si>
  <si>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</si>
  <si>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</si>
  <si>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</si>
  <si>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</si>
  <si>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</si>
  <si>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</si>
  <si>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</si>
  <si>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</si>
  <si>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</si>
  <si>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</si>
  <si>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</si>
  <si>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</si>
  <si>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</si>
  <si>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</si>
  <si>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</si>
  <si>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</si>
  <si>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</si>
  <si>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</si>
  <si>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</si>
  <si>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</si>
  <si>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</si>
  <si>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</si>
  <si>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</si>
  <si>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</si>
  <si>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</si>
  <si>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</si>
  <si>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</si>
  <si>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</si>
  <si>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</si>
  <si>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</si>
  <si>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</si>
  <si>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</si>
  <si>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</si>
  <si>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</si>
  <si>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</si>
  <si>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</si>
  <si>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</si>
  <si>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</si>
  <si>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</si>
  <si>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</si>
  <si>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</si>
  <si>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</si>
  <si>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</si>
  <si>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</si>
  <si>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</si>
  <si>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</si>
  <si>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</si>
  <si>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</si>
  <si>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</si>
  <si>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</si>
  <si>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</si>
  <si>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</si>
  <si>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</si>
  <si>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</si>
  <si>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</si>
  <si>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</si>
  <si>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</si>
  <si>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</si>
  <si>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</si>
  <si>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</si>
  <si>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</si>
  <si>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</si>
  <si>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</si>
  <si>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</si>
  <si>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</si>
  <si>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</si>
  <si>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</si>
  <si>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</si>
  <si>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</si>
  <si>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</si>
  <si>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</si>
  <si>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</si>
  <si>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</si>
  <si>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</si>
  <si>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</si>
  <si>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</si>
  <si>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</si>
  <si>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</si>
  <si>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</si>
  <si>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</si>
  <si>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</si>
  <si>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</si>
  <si>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</si>
  <si>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</si>
  <si>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</si>
  <si>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</si>
  <si>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</si>
  <si>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</si>
  <si>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</si>
  <si>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</si>
  <si>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</si>
  <si>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</si>
  <si>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</si>
  <si>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</si>
  <si>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</si>
  <si>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</si>
  <si>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</si>
  <si>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</si>
  <si>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</si>
  <si>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</si>
  <si>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</si>
  <si>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</si>
  <si>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</si>
  <si>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</si>
  <si>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</si>
  <si>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</si>
  <si>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</si>
  <si>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</si>
  <si>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</si>
  <si>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</si>
  <si>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</si>
  <si>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</si>
  <si>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</si>
  <si>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</si>
  <si>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</si>
  <si>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</si>
  <si>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</si>
  <si>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</si>
  <si>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</si>
  <si>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</si>
  <si>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</si>
  <si>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</si>
  <si>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</si>
  <si>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</si>
  <si>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</si>
  <si>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</si>
  <si>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</si>
  <si>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</si>
  <si>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</si>
  <si>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</si>
  <si>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</si>
  <si>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</si>
  <si>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</si>
  <si>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</si>
  <si>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</si>
  <si>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</si>
  <si>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</si>
  <si>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</si>
  <si>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</si>
  <si>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</si>
  <si>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</si>
  <si>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</si>
  <si>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</si>
  <si>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</si>
  <si>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</si>
  <si>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</si>
  <si>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</si>
  <si>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</si>
  <si>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</si>
  <si>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</si>
  <si>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</si>
  <si>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</si>
  <si>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</si>
  <si>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</si>
  <si>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</si>
  <si>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</si>
  <si>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</si>
  <si>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</si>
  <si>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</si>
  <si>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</si>
  <si>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</si>
  <si>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</si>
  <si>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</si>
  <si>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</si>
  <si>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</si>
  <si>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</si>
  <si>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</si>
  <si>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</si>
  <si>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</si>
  <si>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</si>
  <si>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</si>
  <si>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</si>
  <si>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</si>
  <si>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</si>
  <si>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</si>
  <si>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</si>
  <si>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</si>
  <si>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</si>
  <si>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</si>
  <si>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</si>
  <si>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</si>
  <si>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</si>
  <si>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</si>
  <si>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</si>
  <si>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</si>
  <si>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</si>
  <si>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</si>
  <si>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</si>
  <si>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</si>
  <si>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</si>
  <si>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</si>
  <si>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</si>
  <si>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</si>
  <si>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</si>
  <si>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</si>
  <si>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</si>
  <si>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</si>
  <si>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</si>
  <si>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</si>
  <si>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</si>
  <si>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</si>
  <si>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</si>
  <si>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</si>
  <si>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</si>
  <si>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</si>
  <si>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</si>
  <si>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</si>
  <si>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</si>
  <si>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</si>
  <si>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</si>
  <si>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</si>
  <si>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</si>
  <si>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</si>
  <si>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</si>
  <si>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</si>
  <si>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</si>
  <si>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</si>
  <si>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</si>
  <si>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</si>
  <si>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</si>
  <si>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</si>
  <si>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</si>
  <si>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</si>
  <si>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</si>
  <si>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</si>
  <si>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</si>
  <si>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</si>
  <si>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</si>
  <si>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</si>
  <si>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</si>
  <si>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</si>
  <si>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</si>
  <si>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</si>
  <si>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</si>
  <si>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</si>
  <si>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</si>
  <si>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</si>
  <si>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</si>
  <si>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</si>
  <si>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</si>
  <si>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</si>
  <si>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</si>
  <si>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</si>
  <si>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</si>
  <si>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</si>
  <si>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</si>
  <si>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</si>
  <si>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</si>
  <si>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</si>
  <si>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</si>
  <si>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</si>
  <si>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</si>
  <si>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</si>
  <si>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</si>
  <si>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</si>
  <si>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</si>
  <si>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</si>
  <si>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</si>
  <si>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</si>
  <si>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</si>
  <si>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</si>
  <si>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</si>
  <si>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</si>
  <si>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</si>
  <si>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</si>
  <si>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</si>
  <si>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</si>
  <si>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</si>
  <si>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</si>
  <si>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</si>
  <si>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</si>
  <si>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</si>
  <si>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</si>
  <si>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</si>
  <si>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</si>
  <si>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</si>
  <si>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</si>
  <si>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</si>
  <si>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</si>
  <si>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</si>
  <si>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</si>
  <si>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</si>
  <si>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</si>
  <si>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</si>
  <si>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</si>
  <si>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</si>
  <si>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</si>
  <si>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</si>
  <si>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</si>
  <si>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</si>
  <si>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</si>
  <si>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</si>
  <si>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</si>
  <si>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</si>
  <si>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</si>
  <si>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</si>
  <si>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</si>
  <si>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</si>
  <si>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</si>
  <si>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</si>
  <si>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</si>
  <si>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</si>
  <si>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</si>
  <si>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</si>
  <si>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</si>
  <si>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</si>
  <si>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</si>
  <si>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</si>
  <si>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</si>
  <si>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</si>
  <si>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</si>
  <si>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</si>
  <si>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</si>
  <si>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</si>
  <si>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</si>
  <si>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</si>
  <si>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</si>
  <si>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</si>
  <si>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</si>
  <si>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</si>
  <si>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</si>
  <si>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</si>
  <si>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</si>
  <si>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</si>
  <si>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</si>
  <si>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</si>
  <si>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</si>
  <si>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</si>
  <si>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</si>
  <si>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</si>
  <si>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</si>
  <si>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</si>
  <si>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</si>
  <si>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</si>
  <si>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</si>
  <si>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</si>
  <si>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</si>
  <si>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</si>
  <si>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</si>
  <si>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</si>
  <si>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</si>
  <si>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</si>
  <si>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</si>
  <si>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</si>
  <si>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</si>
  <si>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</si>
  <si>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</si>
  <si>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</si>
  <si>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</si>
  <si>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</si>
  <si>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</si>
  <si>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</si>
  <si>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</si>
  <si>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</si>
  <si>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</si>
  <si>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</si>
  <si>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</si>
  <si>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</si>
  <si>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</si>
  <si>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</si>
  <si>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</si>
  <si>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</si>
  <si>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</si>
  <si>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</si>
  <si>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</si>
  <si>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</si>
  <si>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</si>
  <si>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</si>
  <si>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</si>
  <si>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</si>
  <si>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</si>
  <si>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</si>
  <si>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</si>
  <si>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</si>
  <si>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</si>
  <si>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</si>
  <si>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</si>
  <si>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</si>
  <si>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</si>
  <si>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</si>
  <si>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</si>
  <si>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</si>
  <si>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</si>
  <si>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</si>
  <si>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</si>
  <si>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</si>
  <si>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</si>
  <si>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</si>
  <si>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</si>
  <si>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</si>
  <si>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</si>
  <si>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</si>
  <si>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</si>
  <si>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</si>
  <si>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</si>
  <si>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</si>
  <si>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</si>
  <si>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</si>
  <si>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</si>
  <si>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</si>
  <si>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</si>
  <si>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</si>
  <si>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</si>
  <si>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</si>
  <si>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</si>
  <si>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</si>
  <si>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</si>
  <si>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</si>
  <si>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</si>
  <si>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</si>
  <si>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</si>
  <si>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</si>
  <si>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</si>
  <si>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</si>
  <si>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</si>
  <si>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</si>
  <si>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</si>
  <si>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</si>
  <si>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</si>
  <si>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</si>
  <si>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</si>
  <si>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</si>
  <si>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</si>
  <si>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</si>
  <si>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</si>
  <si>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</si>
  <si>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</si>
  <si>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</si>
  <si>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</si>
  <si>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</si>
  <si>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</si>
  <si>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</si>
  <si>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</si>
  <si>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</si>
  <si>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</si>
  <si>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</si>
  <si>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</si>
  <si>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</si>
  <si>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</si>
  <si>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</si>
  <si>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</si>
  <si>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</si>
  <si>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</si>
  <si>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</si>
  <si>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</si>
  <si>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</si>
  <si>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</si>
  <si>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</si>
  <si>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</si>
  <si>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</si>
  <si>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</si>
  <si>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</si>
  <si>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</si>
  <si>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</si>
  <si>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</si>
  <si>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</si>
  <si>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</si>
  <si>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</si>
  <si>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</si>
  <si>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</si>
  <si>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</si>
  <si>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</si>
  <si>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</si>
  <si>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</si>
  <si>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</si>
  <si>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</si>
  <si>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</si>
  <si>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</si>
  <si>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</si>
  <si>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</si>
  <si>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</si>
  <si>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</si>
  <si>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</si>
  <si>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</si>
  <si>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</si>
  <si>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</si>
  <si>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</si>
  <si>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</si>
  <si>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</si>
  <si>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</si>
  <si>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</si>
  <si>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</si>
  <si>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</si>
  <si>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</si>
  <si>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</si>
  <si>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</si>
  <si>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</si>
  <si>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</si>
  <si>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</si>
  <si>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</si>
  <si>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</si>
  <si>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</si>
  <si>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</si>
  <si>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</si>
  <si>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</si>
  <si>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</si>
  <si>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</si>
  <si>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</si>
  <si>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</si>
  <si>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</si>
  <si>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</si>
  <si>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</si>
  <si>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</si>
  <si>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</si>
  <si>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</si>
  <si>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</si>
  <si>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</si>
  <si>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</si>
  <si>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</si>
  <si>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</si>
  <si>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</si>
  <si>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</si>
  <si>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</si>
  <si>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</si>
  <si>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</si>
  <si>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</si>
  <si>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</si>
  <si>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</si>
  <si>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</si>
  <si>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</si>
  <si>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</si>
  <si>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</si>
  <si>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</si>
  <si>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</si>
  <si>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</si>
  <si>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</si>
  <si>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</si>
  <si>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</si>
  <si>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</si>
  <si>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</si>
  <si>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</si>
  <si>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</si>
  <si>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</si>
  <si>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</si>
  <si>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</si>
  <si>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</si>
  <si>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</si>
  <si>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</si>
  <si>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</si>
  <si>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</si>
  <si>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</si>
  <si>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</si>
  <si>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</si>
  <si>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</si>
  <si>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</si>
  <si>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</si>
  <si>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</si>
  <si>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</si>
  <si>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</si>
  <si>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</si>
  <si>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</si>
  <si>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</si>
  <si>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</si>
  <si>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</si>
  <si>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</si>
  <si>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</si>
  <si>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</si>
  <si>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</si>
  <si>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</si>
  <si>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</si>
  <si>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</si>
  <si>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</si>
  <si>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</si>
  <si>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</si>
  <si>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</si>
  <si>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</si>
  <si>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</si>
  <si>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</si>
  <si>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</si>
  <si>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</si>
  <si>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</si>
  <si>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</si>
  <si>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</si>
  <si>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</si>
  <si>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</si>
  <si>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</si>
  <si>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</si>
  <si>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</si>
  <si>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</si>
  <si>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</si>
  <si>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</si>
  <si>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</si>
  <si>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</si>
  <si>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</si>
  <si>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</si>
  <si>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</si>
  <si>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</si>
  <si>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</si>
  <si>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</si>
  <si>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</si>
  <si>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</si>
  <si>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</si>
  <si>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</si>
  <si>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</si>
  <si>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</si>
  <si>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</si>
  <si>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</si>
  <si>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</si>
  <si>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</si>
  <si>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</si>
  <si>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</si>
  <si>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</si>
  <si>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</si>
  <si>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</si>
  <si>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</si>
  <si>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</si>
  <si>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</si>
  <si>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</si>
  <si>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</si>
  <si>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</si>
  <si>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</si>
  <si>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</si>
  <si>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</si>
  <si>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</si>
  <si>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</si>
  <si>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</si>
  <si>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</si>
  <si>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</si>
  <si>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</si>
  <si>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</si>
  <si>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</si>
  <si>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</si>
  <si>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</si>
  <si>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</si>
  <si>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</si>
  <si>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</si>
  <si>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</si>
  <si>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</si>
  <si>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</si>
  <si>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</si>
  <si>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</si>
  <si>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</si>
  <si>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</si>
  <si>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</si>
  <si>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</si>
  <si>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</si>
  <si>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</si>
  <si>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</si>
  <si>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</si>
  <si>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</si>
  <si>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</si>
  <si>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</si>
  <si>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</si>
  <si>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</si>
  <si>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</si>
  <si>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</si>
  <si>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</si>
  <si>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</si>
  <si>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</si>
  <si>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</si>
  <si>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</si>
  <si>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</si>
  <si>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</si>
  <si>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</si>
  <si>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</si>
  <si>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</si>
  <si>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</si>
  <si>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</si>
  <si>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</si>
  <si>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</si>
  <si>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</si>
  <si>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</si>
  <si>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</si>
  <si>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</si>
  <si>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</si>
  <si>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</si>
  <si>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</si>
  <si>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</si>
  <si>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</si>
  <si>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</si>
  <si>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</si>
  <si>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</si>
  <si>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</si>
  <si>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</si>
  <si>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</si>
  <si>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</si>
  <si>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</si>
  <si>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</si>
  <si>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</si>
  <si>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</si>
  <si>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</si>
  <si>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</si>
  <si>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</si>
  <si>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</si>
  <si>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</si>
  <si>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</si>
  <si>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</si>
  <si>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</si>
  <si>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</si>
  <si>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</si>
  <si>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</si>
  <si>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</si>
  <si>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</si>
  <si>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</si>
  <si>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</si>
  <si>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</si>
  <si>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</si>
  <si>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</si>
  <si>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</si>
  <si>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</si>
  <si>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</si>
  <si>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</si>
  <si>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</si>
  <si>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</si>
  <si>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</si>
  <si>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</si>
  <si>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</si>
  <si>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</si>
  <si>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</si>
  <si>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</si>
  <si>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</si>
  <si>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</si>
  <si>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</si>
  <si>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</si>
  <si>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</si>
  <si>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</si>
  <si>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</si>
  <si>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</si>
  <si>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</si>
  <si>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</si>
  <si>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</si>
  <si>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</si>
  <si>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</si>
  <si>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</si>
  <si>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</si>
  <si>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</si>
  <si>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</si>
  <si>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</si>
  <si>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</si>
  <si>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</si>
  <si>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</si>
  <si>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</si>
  <si>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</si>
  <si>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</si>
  <si>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</si>
  <si>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</si>
  <si>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</si>
  <si>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</si>
  <si>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</si>
  <si>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</si>
  <si>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</si>
  <si>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</si>
  <si>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</si>
  <si>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</si>
  <si>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</si>
  <si>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</si>
  <si>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</si>
  <si>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</si>
  <si>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</si>
  <si>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</si>
  <si>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</si>
  <si>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</si>
  <si>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</si>
  <si>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</si>
  <si>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</si>
  <si>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</si>
  <si>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</si>
  <si>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</si>
  <si>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</si>
  <si>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</si>
  <si>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</si>
  <si>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</si>
  <si>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</si>
  <si>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</si>
  <si>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</si>
  <si>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</si>
  <si>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</si>
  <si>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</si>
  <si>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</si>
  <si>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</si>
  <si>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</si>
  <si>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</si>
  <si>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</si>
  <si>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</si>
  <si>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</si>
  <si>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</si>
  <si>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</si>
  <si>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</si>
  <si>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</si>
  <si>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</si>
  <si>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</si>
  <si>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</si>
  <si>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</si>
  <si>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</si>
  <si>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</si>
  <si>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</si>
  <si>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</si>
  <si>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</si>
  <si>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</si>
  <si>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</si>
  <si>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</si>
  <si>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</si>
  <si>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</si>
  <si>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</si>
  <si>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</si>
  <si>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</si>
  <si>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</si>
  <si>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</si>
  <si>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</si>
  <si>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</si>
  <si>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</si>
  <si>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</si>
  <si>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</si>
  <si>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</si>
  <si>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</si>
  <si>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</si>
  <si>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</si>
  <si>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</si>
  <si>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</si>
  <si>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</si>
  <si>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</si>
  <si>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</si>
  <si>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</si>
  <si>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</si>
  <si>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</si>
  <si>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</si>
  <si>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</si>
  <si>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</si>
  <si>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</si>
  <si>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</si>
  <si>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</si>
  <si>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</si>
  <si>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</si>
  <si>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</si>
  <si>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</si>
  <si>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</si>
  <si>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</si>
  <si>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</si>
  <si>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</si>
  <si>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</si>
  <si>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</si>
  <si>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</si>
  <si>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</si>
  <si>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</si>
  <si>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</si>
  <si>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</si>
  <si>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</si>
  <si>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</si>
  <si>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</si>
  <si>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</si>
  <si>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</si>
  <si>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</si>
  <si>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</si>
  <si>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</si>
  <si>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</si>
  <si>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</si>
  <si>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</si>
  <si>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</si>
  <si>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</si>
  <si>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</si>
  <si>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</si>
  <si>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</si>
  <si>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</si>
  <si>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</si>
  <si>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</si>
  <si>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</si>
  <si>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</si>
  <si>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</si>
  <si>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</si>
  <si>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</si>
  <si>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</si>
  <si>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</si>
  <si>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</si>
  <si>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</si>
  <si>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</si>
  <si>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</si>
  <si>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</si>
  <si>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</si>
  <si>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</si>
  <si>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</si>
  <si>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</si>
  <si>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</si>
  <si>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</si>
  <si>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</si>
  <si>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</si>
  <si>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</si>
  <si>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</si>
  <si>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</si>
  <si>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</si>
  <si>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</si>
  <si>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</si>
  <si>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</si>
  <si>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</si>
  <si>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</si>
  <si>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</si>
  <si>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</si>
  <si>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</si>
  <si>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</si>
  <si>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</si>
  <si>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</si>
  <si>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</si>
  <si>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</si>
  <si>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</si>
  <si>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</si>
  <si>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</si>
  <si>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</si>
  <si>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</si>
  <si>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</si>
  <si>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</si>
  <si>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</si>
  <si>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</si>
  <si>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</si>
  <si>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</si>
  <si>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</si>
  <si>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</si>
  <si>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</si>
  <si>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</si>
  <si>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</si>
  <si>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</si>
  <si>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</si>
  <si>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</si>
  <si>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</si>
  <si>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</si>
  <si>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</si>
  <si>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</si>
  <si>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</si>
  <si>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</si>
  <si>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</si>
  <si>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</si>
  <si>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</si>
  <si>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</si>
  <si>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</si>
  <si>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</si>
  <si>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</si>
  <si>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</si>
  <si>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</si>
  <si>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</si>
  <si>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</si>
  <si>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</si>
  <si>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</si>
  <si>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</si>
  <si>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</si>
  <si>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</si>
  <si>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</si>
  <si>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</si>
  <si>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</si>
  <si>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</si>
  <si>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</si>
  <si>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</si>
  <si>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</si>
  <si>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</si>
  <si>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</si>
  <si>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</si>
  <si>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</si>
  <si>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</si>
  <si>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</si>
  <si>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</si>
  <si>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</si>
  <si>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</si>
  <si>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</si>
  <si>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</si>
  <si>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</si>
  <si>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</si>
  <si>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</si>
  <si>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</si>
  <si>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</si>
  <si>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</si>
  <si>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</si>
  <si>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</si>
  <si>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</si>
  <si>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</si>
  <si>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</si>
  <si>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</si>
  <si>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</si>
  <si>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</si>
  <si>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</si>
  <si>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</si>
  <si>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</si>
  <si>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</si>
  <si>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</si>
  <si>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</si>
  <si>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</si>
  <si>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</si>
  <si>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</si>
  <si>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</si>
  <si>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</si>
  <si>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</si>
  <si>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</si>
  <si>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</si>
  <si>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</si>
  <si>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</si>
  <si>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</si>
  <si>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</si>
  <si>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</si>
  <si>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</si>
  <si>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</si>
  <si>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</si>
  <si>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</si>
  <si>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</si>
  <si>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</si>
  <si>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</si>
  <si>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</si>
  <si>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</si>
  <si>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</si>
  <si>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</si>
  <si>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</si>
  <si>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</si>
  <si>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</si>
  <si>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</si>
  <si>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</si>
  <si>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</si>
  <si>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</si>
  <si>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</si>
  <si>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</si>
  <si>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</si>
  <si>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</si>
  <si>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</si>
  <si>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</si>
  <si>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</si>
  <si>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</si>
  <si>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</si>
  <si>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</si>
  <si>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</si>
  <si>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</si>
  <si>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</si>
  <si>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</si>
  <si>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</si>
  <si>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</si>
  <si>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</si>
  <si>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</si>
  <si>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</si>
  <si>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</si>
  <si>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</si>
  <si>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</si>
  <si>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</si>
  <si>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</si>
  <si>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</si>
  <si>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</si>
  <si>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</si>
  <si>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</si>
  <si>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</si>
  <si>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</si>
  <si>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</si>
  <si>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</si>
  <si>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</si>
  <si>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</si>
  <si>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</si>
  <si>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</si>
  <si>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</si>
  <si>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</si>
  <si>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</si>
  <si>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</si>
  <si>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</si>
  <si>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</si>
  <si>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</si>
  <si>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</si>
  <si>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</si>
  <si>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</si>
  <si>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</si>
  <si>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</si>
  <si>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</si>
  <si>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</si>
  <si>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</si>
  <si>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</si>
  <si>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</si>
  <si>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</si>
  <si>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</si>
  <si>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</si>
  <si>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</si>
  <si>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</si>
  <si>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</si>
  <si>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</si>
  <si>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</si>
  <si>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</si>
  <si>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</si>
  <si>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</si>
  <si>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</si>
  <si>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</si>
  <si>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</si>
  <si>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</si>
  <si>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</si>
  <si>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</si>
  <si>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</si>
  <si>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</si>
  <si>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</si>
  <si>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</si>
  <si>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</si>
  <si>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</si>
  <si>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</si>
  <si>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</si>
  <si>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</si>
  <si>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</si>
  <si>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</si>
  <si>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</si>
  <si>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</si>
  <si>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</si>
  <si>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</si>
  <si>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</si>
  <si>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</si>
  <si>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</si>
  <si>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</si>
  <si>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</si>
  <si>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</si>
  <si>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</si>
  <si>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</si>
  <si>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</si>
  <si>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</si>
  <si>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</si>
  <si>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</si>
  <si>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</si>
  <si>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</si>
  <si>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</si>
  <si>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</si>
  <si>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</si>
  <si>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</si>
  <si>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</si>
  <si>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</si>
  <si>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</si>
  <si>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</si>
  <si>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</si>
  <si>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</si>
  <si>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</si>
  <si>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</si>
  <si>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</si>
  <si>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</si>
  <si>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</si>
  <si>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</si>
  <si>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</si>
  <si>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</si>
  <si>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</si>
  <si>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</si>
  <si>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</si>
  <si>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</si>
  <si>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</si>
  <si>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</si>
  <si>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</si>
  <si>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</si>
  <si>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</si>
  <si>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</si>
  <si>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</si>
  <si>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</si>
  <si>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</si>
  <si>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</si>
  <si>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</si>
  <si>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</si>
  <si>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</si>
  <si>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</si>
  <si>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</si>
  <si>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</si>
  <si>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</si>
  <si>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</si>
  <si>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</si>
  <si>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</si>
  <si>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</si>
  <si>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</si>
  <si>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</si>
  <si>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</si>
  <si>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</si>
  <si>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</si>
  <si>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</si>
  <si>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</si>
  <si>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</si>
  <si>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</si>
  <si>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</si>
  <si>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</si>
  <si>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</si>
  <si>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</si>
  <si>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</si>
  <si>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</si>
  <si>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</si>
  <si>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</si>
  <si>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</si>
  <si>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</si>
  <si>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</si>
  <si>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</si>
  <si>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</si>
  <si>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</si>
  <si>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</si>
  <si>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</si>
  <si>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</si>
  <si>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</si>
  <si>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</si>
  <si>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</si>
  <si>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</si>
  <si>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</si>
  <si>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</si>
  <si>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</si>
  <si>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</si>
  <si>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</si>
  <si>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</si>
  <si>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</si>
  <si>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</si>
  <si>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</si>
  <si>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</si>
  <si>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</si>
  <si>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</si>
  <si>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</si>
  <si>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</si>
  <si>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</si>
  <si>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</si>
  <si>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</si>
  <si>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</si>
  <si>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</si>
  <si>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</si>
  <si>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</si>
  <si>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</si>
  <si>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</si>
  <si>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</si>
  <si>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</si>
  <si>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</si>
  <si>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</si>
  <si>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</si>
  <si>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</si>
  <si>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</si>
  <si>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</si>
  <si>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</si>
  <si>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</si>
  <si>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</si>
  <si>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</si>
  <si>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</si>
  <si>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</si>
  <si>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</si>
  <si>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</si>
  <si>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</si>
  <si>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</si>
  <si>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</si>
  <si>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</si>
  <si>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</si>
  <si>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</si>
  <si>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</si>
  <si>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</si>
  <si>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</si>
  <si>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</si>
  <si>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</si>
  <si>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</si>
  <si>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</si>
  <si>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</si>
  <si>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</si>
  <si>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</si>
  <si>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</si>
  <si>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</si>
  <si>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</si>
  <si>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</si>
  <si>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</si>
  <si>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</si>
  <si>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</si>
  <si>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</si>
  <si>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</si>
  <si>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</si>
  <si>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</si>
  <si>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</si>
  <si>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</si>
  <si>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</si>
  <si>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</si>
  <si>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</si>
  <si>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</si>
  <si>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</si>
  <si>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</si>
  <si>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</si>
  <si>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</si>
  <si>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</si>
  <si>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</si>
  <si>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</si>
  <si>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</si>
  <si>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</si>
  <si>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</si>
  <si>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</si>
  <si>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</si>
  <si>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</si>
  <si>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</si>
  <si>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</si>
  <si>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</si>
  <si>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</si>
  <si>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</si>
  <si>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</si>
  <si>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</si>
  <si>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</si>
  <si>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</si>
  <si>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</si>
  <si>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</si>
  <si>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</si>
  <si>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</si>
  <si>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</si>
  <si>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</si>
  <si>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</si>
  <si>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</si>
  <si>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</si>
  <si>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</si>
  <si>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</si>
  <si>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</si>
  <si>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</si>
  <si>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</si>
  <si>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</si>
  <si>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</si>
  <si>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</si>
  <si>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</si>
  <si>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</si>
  <si>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</si>
  <si>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</si>
  <si>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</si>
  <si>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</si>
  <si>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</si>
  <si>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</si>
  <si>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</si>
  <si>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</si>
  <si>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</si>
  <si>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</si>
  <si>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</si>
  <si>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</si>
  <si>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</si>
  <si>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</si>
  <si>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</si>
  <si>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</si>
  <si>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</si>
  <si>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</si>
  <si>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</si>
  <si>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</si>
  <si>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</si>
  <si>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</si>
  <si>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</si>
  <si>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</si>
  <si>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</si>
  <si>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</si>
  <si>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</si>
  <si>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</si>
  <si>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</si>
  <si>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</si>
  <si>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</si>
  <si>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</si>
  <si>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</si>
  <si>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</si>
  <si>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</si>
  <si>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</si>
  <si>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</si>
  <si>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</si>
  <si>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</si>
  <si>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</si>
  <si>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</si>
  <si>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</si>
  <si>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</si>
  <si>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</si>
  <si>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</si>
  <si>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</si>
  <si>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</si>
  <si>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</si>
  <si>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</si>
  <si>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</si>
  <si>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</si>
  <si>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</si>
  <si>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</si>
  <si>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</si>
  <si>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</si>
  <si>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</si>
  <si>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</si>
  <si>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</si>
  <si>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</si>
  <si>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</si>
  <si>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</si>
  <si>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</si>
  <si>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</si>
  <si>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</si>
  <si>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</si>
  <si>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</si>
  <si>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</si>
  <si>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</si>
  <si>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</si>
  <si>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</si>
  <si>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</si>
  <si>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</si>
  <si>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</si>
  <si>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</si>
  <si>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</si>
  <si>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</si>
  <si>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</si>
  <si>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</si>
  <si>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</si>
  <si>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</si>
  <si>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</si>
  <si>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</si>
  <si>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</si>
  <si>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</si>
  <si>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</si>
  <si>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</si>
  <si>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</si>
  <si>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</si>
  <si>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</si>
  <si>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</si>
  <si>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</si>
  <si>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</si>
  <si>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</si>
  <si>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</si>
  <si>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</si>
  <si>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</si>
  <si>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</si>
  <si>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</si>
  <si>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</si>
  <si>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</si>
  <si>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</si>
  <si>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</si>
  <si>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</si>
  <si>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</si>
  <si>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</si>
  <si>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</si>
  <si>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</si>
  <si>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</si>
  <si>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</si>
  <si>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</si>
  <si>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</si>
  <si>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</si>
  <si>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</si>
  <si>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</si>
  <si>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</si>
  <si>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</si>
  <si>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</si>
  <si>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</si>
  <si>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</si>
  <si>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</si>
  <si>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</si>
  <si>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</si>
  <si>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</si>
  <si>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</si>
  <si>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</si>
  <si>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</si>
  <si>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</si>
  <si>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</si>
  <si>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</si>
  <si>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</si>
  <si>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</si>
  <si>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</si>
  <si>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</si>
  <si>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</si>
  <si>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</si>
  <si>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</si>
  <si>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</si>
  <si>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</si>
  <si>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</si>
  <si>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</si>
  <si>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</si>
  <si>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</si>
  <si>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</si>
  <si>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</si>
  <si>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</si>
  <si>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</si>
  <si>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</si>
  <si>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</si>
  <si>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</si>
  <si>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</si>
  <si>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</si>
  <si>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</si>
  <si>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</si>
  <si>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</si>
  <si>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</si>
  <si>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</si>
  <si>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</si>
  <si>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</si>
  <si>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</si>
  <si>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</si>
  <si>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</si>
  <si>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</si>
  <si>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</si>
  <si>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</si>
  <si>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</si>
  <si>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</si>
  <si>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</si>
  <si>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</si>
  <si>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</si>
  <si>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</si>
  <si>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</si>
  <si>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</si>
  <si>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</si>
  <si>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</si>
  <si>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</si>
  <si>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</si>
  <si>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</si>
  <si>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</si>
  <si>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</si>
  <si>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</si>
  <si>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</si>
  <si>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</si>
  <si>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</si>
  <si>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</si>
  <si>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</si>
  <si>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</si>
  <si>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</si>
  <si>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</si>
  <si>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</si>
  <si>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</si>
  <si>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</si>
  <si>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</si>
  <si>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</si>
  <si>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</si>
  <si>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</si>
  <si>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</si>
  <si>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</si>
  <si>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</si>
  <si>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</si>
  <si>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</si>
  <si>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</si>
  <si>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</si>
  <si>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</si>
  <si>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</si>
  <si>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</si>
  <si>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</si>
  <si>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</si>
  <si>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</si>
  <si>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</si>
  <si>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</si>
  <si>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</si>
  <si>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</si>
  <si>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</si>
  <si>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</si>
  <si>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</si>
  <si>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</si>
  <si>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</si>
  <si>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</si>
  <si>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</si>
  <si>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</si>
  <si>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</si>
  <si>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</si>
  <si>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</si>
  <si>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</si>
  <si>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</si>
  <si>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</si>
  <si>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</si>
  <si>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</si>
  <si>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</si>
  <si>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</si>
  <si>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</si>
  <si>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</si>
  <si>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</si>
  <si>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</si>
  <si>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</si>
  <si>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</si>
  <si>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</si>
  <si>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</si>
  <si>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</si>
  <si>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</si>
  <si>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</si>
  <si>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</si>
  <si>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</si>
  <si>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</si>
  <si>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</si>
  <si>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</si>
  <si>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</si>
  <si>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</si>
  <si>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</si>
  <si>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</si>
  <si>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</si>
  <si>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</si>
  <si>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</si>
  <si>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</si>
  <si>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</si>
  <si>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</si>
  <si>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</si>
  <si>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</si>
  <si>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</si>
  <si>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</si>
  <si>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</si>
  <si>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</si>
  <si>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</si>
  <si>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</si>
  <si>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</si>
  <si>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</si>
  <si>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</si>
  <si>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</si>
  <si>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</si>
  <si>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</si>
  <si>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</si>
  <si>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</si>
  <si>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</si>
  <si>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</si>
  <si>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</si>
  <si>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</si>
  <si>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</si>
  <si>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</si>
  <si>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</si>
  <si>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</si>
  <si>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</si>
  <si>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</si>
  <si>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</si>
  <si>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</si>
  <si>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</si>
  <si>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</si>
  <si>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</si>
  <si>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</si>
  <si>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</si>
  <si>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</si>
  <si>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</si>
  <si>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</si>
  <si>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</si>
  <si>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</si>
  <si>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</si>
  <si>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</si>
  <si>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</si>
  <si>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</si>
  <si>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</si>
  <si>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</si>
  <si>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</si>
  <si>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</si>
  <si>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</si>
  <si>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</si>
  <si>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</si>
  <si>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</si>
  <si>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</si>
  <si>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</si>
  <si>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</si>
  <si>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</si>
  <si>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</si>
  <si>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</si>
  <si>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</si>
  <si>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</si>
  <si>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</si>
  <si>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</si>
  <si>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</si>
  <si>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</si>
  <si>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</si>
  <si>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</si>
  <si>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</si>
  <si>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</si>
  <si>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</si>
  <si>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</si>
  <si>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</si>
  <si>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</si>
  <si>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</si>
  <si>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</si>
  <si>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</si>
  <si>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</si>
  <si>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</si>
  <si>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</si>
  <si>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</si>
  <si>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</si>
  <si>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</si>
  <si>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</si>
  <si>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</si>
  <si>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</si>
  <si>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</si>
  <si>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</si>
  <si>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</si>
  <si>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</si>
  <si>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</si>
  <si>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</si>
  <si>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</si>
  <si>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</si>
  <si>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</si>
  <si>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</si>
  <si>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</si>
  <si>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</si>
  <si>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</si>
  <si>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</si>
  <si>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</si>
  <si>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</si>
  <si>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</si>
  <si>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</si>
  <si>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</si>
  <si>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</si>
  <si>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</si>
  <si>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</si>
  <si>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</si>
  <si>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</si>
  <si>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</si>
  <si>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</si>
  <si>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</si>
  <si>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</si>
  <si>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</si>
  <si>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</si>
  <si>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</si>
  <si>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</si>
  <si>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</si>
  <si>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</si>
  <si>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</si>
  <si>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</si>
  <si>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</si>
  <si>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</si>
  <si>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</si>
  <si>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</si>
  <si>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</si>
  <si>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</si>
  <si>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</si>
  <si>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</si>
  <si>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</si>
  <si>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</si>
  <si>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</si>
  <si>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</si>
  <si>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</si>
  <si>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</si>
  <si>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</si>
  <si>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</si>
  <si>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</si>
  <si>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</si>
  <si>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</si>
  <si>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</si>
  <si>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</si>
  <si>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</si>
  <si>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</si>
  <si>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</si>
  <si>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</si>
  <si>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</si>
  <si>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</si>
  <si>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</si>
  <si>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</si>
  <si>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</si>
  <si>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</si>
  <si>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</si>
  <si>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</si>
  <si>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</si>
  <si>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</si>
  <si>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</si>
  <si>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</si>
  <si>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</si>
  <si>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</si>
  <si>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</si>
  <si>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</si>
  <si>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</si>
  <si>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</si>
  <si>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</si>
  <si>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</si>
  <si>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</si>
  <si>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</si>
  <si>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</si>
  <si>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</si>
  <si>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</si>
  <si>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</si>
  <si>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</si>
  <si>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</si>
  <si>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</si>
  <si>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</si>
  <si>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</si>
  <si>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</si>
  <si>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</si>
  <si>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</si>
  <si>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</si>
  <si>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</si>
  <si>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</si>
  <si>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</si>
  <si>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</si>
  <si>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</si>
  <si>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</si>
  <si>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</si>
  <si>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</si>
  <si>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</si>
  <si>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</si>
  <si>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</si>
  <si>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</si>
  <si>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</si>
  <si>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</si>
  <si>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</si>
  <si>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</si>
  <si>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</si>
  <si>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</si>
  <si>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</si>
  <si>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</si>
  <si>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</si>
  <si>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</si>
  <si>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</si>
  <si>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</si>
  <si>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</si>
  <si>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</si>
  <si>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</si>
  <si>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</si>
  <si>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</si>
  <si>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</si>
  <si>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</si>
  <si>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</si>
  <si>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</si>
  <si>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</si>
  <si>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</si>
  <si>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</si>
  <si>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</si>
  <si>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</si>
  <si>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</si>
  <si>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</si>
  <si>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</si>
  <si>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</si>
  <si>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</si>
  <si>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</si>
  <si>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</si>
  <si>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</si>
  <si>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</si>
  <si>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</si>
  <si>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</si>
  <si>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</si>
  <si>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</si>
  <si>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</si>
  <si>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</si>
  <si>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</si>
  <si>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</si>
  <si>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</si>
  <si>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</si>
  <si>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</si>
  <si>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</si>
  <si>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</si>
  <si>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</si>
  <si>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</si>
  <si>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</si>
  <si>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</si>
  <si>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</si>
  <si>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</si>
  <si>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</si>
  <si>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</si>
  <si>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</si>
  <si>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</si>
  <si>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</si>
  <si>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</si>
  <si>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</si>
  <si>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</si>
  <si>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</si>
  <si>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</si>
  <si>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</si>
  <si>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</si>
  <si>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</si>
  <si>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</si>
  <si>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</si>
  <si>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</si>
  <si>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</si>
  <si>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</si>
  <si>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</si>
  <si>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</si>
  <si>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</si>
  <si>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</si>
  <si>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</si>
  <si>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</si>
  <si>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</si>
  <si>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</si>
  <si>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</si>
  <si>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</si>
  <si>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</si>
  <si>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</si>
  <si>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</si>
  <si>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</si>
  <si>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</si>
  <si>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</si>
  <si>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</si>
  <si>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</si>
  <si>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</si>
  <si>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</si>
  <si>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</si>
  <si>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</si>
  <si>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</si>
  <si>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</si>
  <si>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</si>
  <si>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</si>
  <si>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</si>
  <si>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</si>
  <si>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</si>
  <si>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</si>
  <si>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</si>
  <si>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</si>
  <si>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</si>
  <si>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</si>
  <si>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</si>
  <si>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</si>
  <si>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</si>
  <si>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</si>
  <si>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</si>
  <si>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</si>
  <si>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</si>
  <si>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</si>
  <si>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</si>
  <si>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</si>
  <si>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</si>
  <si>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</si>
  <si>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</si>
  <si>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</si>
  <si>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</si>
  <si>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</si>
  <si>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</si>
  <si>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</si>
  <si>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</si>
  <si>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</si>
  <si>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</si>
  <si>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</si>
  <si>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</si>
  <si>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</si>
  <si>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</si>
  <si>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</si>
  <si>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</si>
  <si>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</si>
  <si>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</si>
  <si>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</si>
  <si>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</si>
  <si>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</si>
  <si>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</si>
  <si>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</si>
  <si>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</si>
  <si>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</si>
  <si>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</si>
  <si>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</si>
  <si>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</si>
  <si>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</si>
  <si>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</si>
  <si>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</si>
  <si>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</si>
  <si>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</si>
  <si>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</si>
  <si>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</si>
  <si>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</si>
  <si>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</si>
  <si>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</si>
  <si>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</si>
  <si>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</si>
  <si>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</si>
  <si>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</si>
  <si>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</si>
  <si>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</si>
  <si>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</si>
  <si>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</si>
  <si>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</si>
  <si>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</si>
  <si>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</si>
  <si>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</si>
  <si>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</si>
  <si>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</si>
  <si>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</si>
  <si>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</si>
  <si>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</si>
  <si>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</si>
  <si>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</si>
  <si>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</si>
  <si>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</si>
  <si>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</si>
  <si>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</si>
  <si>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</si>
  <si>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</si>
  <si>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</si>
  <si>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</si>
  <si>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</si>
  <si>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</si>
  <si>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</si>
  <si>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</si>
  <si>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</si>
  <si>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</si>
  <si>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</si>
  <si>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</si>
  <si>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</si>
  <si>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</si>
  <si>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</si>
  <si>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</si>
  <si>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</si>
  <si>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</si>
  <si>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</si>
  <si>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</si>
  <si>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</si>
  <si>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</si>
  <si>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</si>
  <si>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</si>
  <si>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</si>
  <si>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</si>
  <si>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</si>
  <si>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</si>
  <si>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</si>
  <si>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</si>
  <si>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</si>
  <si>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</si>
  <si>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</si>
  <si>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</si>
  <si>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</si>
  <si>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</si>
  <si>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</si>
  <si>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</si>
  <si>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</si>
  <si>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</si>
  <si>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</si>
  <si>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</si>
  <si>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</si>
  <si>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</si>
  <si>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</si>
  <si>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</si>
  <si>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</si>
  <si>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</si>
  <si>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</si>
  <si>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</si>
  <si>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</si>
  <si>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</si>
  <si>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</si>
  <si>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</si>
  <si>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</si>
  <si>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</si>
  <si>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</si>
  <si>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</si>
  <si>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</si>
  <si>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</si>
  <si>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</si>
  <si>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</si>
  <si>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</si>
  <si>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</si>
  <si>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</si>
  <si>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</si>
  <si>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</si>
  <si>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</si>
  <si>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</si>
  <si>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</si>
  <si>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</si>
  <si>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</si>
  <si>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</si>
  <si>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</si>
  <si>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</si>
  <si>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</si>
  <si>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</si>
  <si>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</si>
  <si>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</si>
  <si>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</si>
  <si>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</si>
  <si>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</si>
  <si>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</si>
  <si>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</si>
  <si>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</si>
  <si>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</si>
  <si>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</si>
  <si>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</si>
  <si>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</si>
  <si>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</si>
  <si>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</si>
  <si>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</si>
  <si>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</si>
  <si>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</si>
  <si>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</si>
  <si>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</si>
  <si>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</si>
  <si>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</si>
  <si>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</si>
  <si>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</si>
  <si>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</si>
  <si>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</si>
  <si>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</si>
  <si>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</si>
  <si>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</si>
  <si>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</si>
  <si>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</si>
  <si>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</si>
  <si>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</si>
  <si>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</si>
  <si>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</si>
  <si>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</si>
  <si>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</si>
  <si>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</si>
  <si>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</si>
  <si>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</si>
  <si>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</si>
  <si>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</si>
  <si>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</si>
  <si>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</si>
  <si>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</si>
  <si>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</si>
  <si>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</si>
  <si>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</si>
  <si>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</si>
  <si>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</si>
  <si>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</si>
  <si>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</si>
  <si>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</si>
  <si>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</si>
  <si>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</si>
  <si>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</si>
  <si>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</si>
  <si>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</si>
  <si>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</si>
  <si>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</si>
  <si>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</si>
  <si>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</si>
  <si>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</si>
  <si>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</si>
  <si>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</si>
  <si>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</si>
  <si>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</si>
  <si>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</si>
  <si>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</si>
  <si>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</si>
  <si>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</si>
  <si>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</si>
  <si>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</si>
  <si>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</si>
  <si>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</si>
  <si>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</si>
  <si>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</si>
  <si>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</si>
  <si>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</si>
  <si>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</si>
  <si>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</si>
  <si>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</si>
  <si>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</si>
  <si>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</si>
  <si>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</si>
  <si>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</si>
  <si>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</si>
  <si>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</si>
  <si>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</si>
  <si>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</si>
  <si>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</si>
  <si>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</si>
  <si>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</si>
  <si>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</si>
  <si>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</si>
  <si>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</si>
  <si>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</si>
  <si>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</si>
  <si>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</si>
  <si>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</si>
  <si>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</si>
  <si>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</si>
  <si>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</si>
  <si>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</si>
  <si>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</si>
  <si>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</si>
  <si>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</si>
  <si>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</si>
  <si>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</si>
  <si>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</si>
  <si>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</si>
  <si>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</si>
  <si>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</si>
  <si>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</si>
  <si>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</si>
  <si>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</si>
  <si>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</si>
  <si>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</si>
  <si>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</si>
  <si>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</si>
  <si>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</si>
  <si>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</si>
  <si>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</si>
  <si>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</si>
  <si>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</si>
  <si>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</si>
  <si>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</si>
  <si>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</si>
  <si>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</si>
  <si>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</si>
  <si>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</si>
  <si>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</si>
  <si>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</si>
  <si>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</si>
  <si>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</si>
  <si>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</si>
  <si>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</si>
  <si>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</si>
  <si>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</si>
  <si>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</si>
  <si>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</si>
  <si>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</si>
  <si>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</si>
  <si>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</si>
  <si>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</si>
  <si>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</si>
  <si>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</si>
  <si>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</si>
  <si>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</si>
  <si>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</si>
  <si>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</si>
  <si>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</si>
  <si>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</si>
  <si>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</si>
  <si>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</si>
  <si>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</si>
  <si>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</si>
  <si>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</si>
  <si>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</si>
  <si>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</si>
  <si>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</si>
  <si>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</si>
  <si>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</si>
  <si>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</si>
  <si>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</si>
  <si>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</si>
  <si>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</si>
  <si>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</si>
  <si>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</si>
  <si>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</si>
  <si>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</si>
  <si>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</si>
  <si>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</si>
  <si>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</si>
  <si>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</si>
  <si>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</si>
  <si>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</si>
  <si>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</si>
  <si>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</si>
  <si>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</si>
  <si>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</si>
  <si>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</si>
  <si>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</si>
  <si>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</si>
  <si>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</si>
  <si>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</si>
  <si>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</si>
  <si>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</si>
  <si>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</si>
  <si>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</si>
  <si>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</si>
  <si>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</si>
  <si>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</si>
  <si>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</si>
  <si>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</si>
  <si>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</si>
  <si>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</si>
  <si>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</si>
  <si>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</si>
  <si>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</si>
  <si>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</si>
  <si>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</si>
  <si>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</si>
  <si>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</si>
  <si>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</si>
  <si>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</si>
  <si>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</si>
  <si>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</si>
  <si>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</si>
  <si>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</si>
  <si>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</si>
  <si>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</si>
  <si>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</si>
  <si>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</si>
  <si>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</si>
  <si>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</si>
  <si>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</si>
  <si>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</si>
  <si>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</si>
  <si>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</si>
  <si>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</si>
  <si>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</si>
  <si>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</si>
  <si>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</si>
  <si>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</si>
  <si>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</si>
  <si>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</si>
  <si>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</si>
  <si>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</si>
  <si>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</si>
  <si>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</si>
  <si>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</si>
  <si>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</si>
  <si>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</si>
  <si>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</si>
  <si>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</si>
  <si>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</si>
  <si>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</si>
  <si>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</si>
  <si>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</si>
  <si>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</si>
  <si>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</si>
  <si>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</si>
  <si>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</si>
  <si>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</si>
  <si>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</si>
  <si>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</si>
  <si>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</si>
  <si>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</si>
  <si>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</si>
  <si>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</si>
  <si>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</si>
  <si>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</si>
  <si>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</si>
  <si>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</si>
  <si>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</si>
  <si>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</si>
  <si>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</si>
  <si>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</si>
  <si>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</si>
  <si>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</si>
  <si>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</si>
  <si>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</si>
  <si>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</si>
  <si>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</si>
  <si>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</si>
  <si>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</si>
  <si>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</si>
  <si>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</si>
  <si>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</si>
  <si>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</si>
  <si>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</si>
  <si>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</si>
  <si>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</si>
  <si>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</si>
  <si>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</si>
  <si>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</si>
  <si>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</si>
  <si>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</si>
  <si>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</si>
  <si>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</si>
  <si>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</si>
  <si>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</si>
  <si>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</si>
  <si>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</si>
  <si>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</si>
  <si>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</si>
  <si>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</si>
  <si>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</si>
  <si>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</si>
  <si>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</si>
  <si>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</si>
  <si>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</si>
  <si>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</si>
  <si>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</si>
  <si>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</si>
  <si>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</si>
  <si>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</si>
  <si>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</si>
  <si>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</si>
  <si>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</si>
  <si>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</si>
  <si>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</si>
  <si>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</si>
  <si>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</si>
  <si>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</si>
  <si>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</si>
  <si>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</si>
  <si>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</si>
  <si>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</si>
  <si>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</si>
  <si>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</si>
  <si>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</si>
  <si>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</si>
  <si>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</si>
  <si>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</si>
  <si>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</si>
  <si>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</si>
  <si>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</si>
  <si>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</si>
  <si>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</si>
  <si>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</si>
  <si>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</si>
  <si>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</si>
  <si>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</si>
  <si>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</si>
  <si>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</si>
  <si>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</si>
  <si>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</si>
  <si>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</si>
  <si>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</si>
  <si>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</si>
  <si>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</si>
  <si>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</si>
  <si>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</si>
  <si>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</si>
  <si>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</si>
  <si>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</si>
  <si>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</si>
  <si>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</si>
  <si>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</si>
  <si>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</si>
  <si>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</si>
  <si>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</si>
  <si>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</si>
  <si>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</si>
  <si>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</si>
  <si>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</si>
  <si>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</si>
  <si>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</si>
  <si>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</si>
  <si>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</si>
  <si>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</si>
  <si>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</si>
  <si>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</si>
  <si>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</si>
  <si>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</si>
  <si>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</si>
  <si>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</si>
  <si>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</si>
  <si>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</si>
  <si>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</si>
  <si>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</si>
  <si>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</si>
  <si>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</si>
  <si>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</si>
  <si>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</si>
  <si>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</si>
  <si>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</si>
  <si>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</si>
  <si>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</si>
  <si>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</si>
  <si>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</si>
  <si>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</si>
  <si>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</si>
  <si>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</si>
  <si>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</si>
  <si>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</si>
  <si>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</si>
  <si>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</si>
  <si>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</si>
  <si>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</si>
  <si>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</si>
  <si>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</si>
  <si>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</si>
  <si>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</si>
  <si>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</si>
  <si>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</si>
  <si>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</si>
  <si>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</si>
  <si>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</si>
  <si>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</si>
  <si>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</si>
  <si>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</si>
  <si>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</si>
  <si>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</si>
  <si>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</si>
  <si>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</si>
  <si>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</si>
  <si>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</si>
  <si>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</si>
  <si>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</si>
  <si>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</si>
  <si>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</si>
  <si>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</si>
  <si>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</si>
  <si>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</si>
  <si>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</si>
  <si>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</si>
  <si>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</si>
  <si>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</si>
  <si>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</si>
  <si>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</si>
  <si>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</si>
  <si>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</si>
  <si>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</si>
  <si>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</si>
  <si>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</si>
  <si>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</si>
  <si>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</si>
  <si>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</si>
  <si>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</si>
  <si>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</si>
  <si>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</si>
  <si>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</si>
  <si>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</si>
  <si>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</si>
  <si>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</si>
  <si>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</si>
  <si>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</si>
  <si>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</si>
  <si>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</si>
  <si>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</si>
  <si>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</si>
  <si>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</si>
  <si>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</si>
  <si>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</si>
  <si>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</si>
  <si>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</si>
  <si>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</si>
  <si>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</si>
  <si>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</si>
  <si>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</si>
  <si>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</si>
  <si>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</si>
  <si>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</si>
  <si>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</si>
  <si>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</si>
  <si>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</si>
  <si>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</si>
  <si>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</si>
  <si>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</si>
  <si>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</si>
  <si>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</si>
  <si>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</si>
  <si>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</si>
  <si>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</si>
  <si>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</si>
  <si>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</si>
  <si>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</si>
  <si>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</si>
  <si>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</si>
  <si>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</si>
  <si>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</si>
  <si>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</si>
  <si>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</si>
  <si>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</si>
  <si>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</si>
  <si>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</si>
  <si>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</si>
  <si>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</si>
  <si>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</si>
  <si>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</si>
  <si>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</si>
  <si>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</si>
  <si>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</si>
  <si>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</si>
  <si>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</si>
  <si>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</si>
  <si>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</si>
  <si>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</si>
  <si>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</si>
  <si>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</si>
  <si>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</si>
  <si>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</si>
  <si>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</si>
  <si>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</si>
  <si>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</si>
  <si>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</si>
  <si>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</si>
  <si>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</si>
  <si>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</si>
  <si>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</si>
  <si>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</si>
  <si>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</si>
  <si>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</si>
  <si>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</si>
  <si>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</si>
  <si>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</si>
  <si>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</si>
  <si>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</si>
  <si>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</si>
  <si>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</si>
  <si>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</si>
  <si>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</si>
  <si>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</si>
  <si>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</si>
  <si>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</si>
  <si>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</si>
  <si>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</si>
  <si>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</si>
  <si>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</si>
  <si>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</si>
  <si>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</si>
  <si>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</si>
  <si>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</si>
  <si>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</si>
  <si>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</si>
  <si>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</si>
  <si>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</si>
  <si>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</si>
  <si>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</si>
  <si>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</si>
  <si>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</si>
  <si>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</si>
  <si>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</si>
  <si>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</si>
  <si>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</si>
  <si>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</si>
  <si>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</si>
  <si>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</si>
  <si>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</si>
  <si>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</si>
  <si>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</si>
  <si>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</si>
  <si>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</si>
  <si>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</si>
  <si>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</si>
  <si>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</si>
  <si>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</si>
  <si>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</si>
  <si>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</si>
  <si>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</si>
  <si>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</si>
  <si>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</si>
  <si>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</si>
  <si>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</si>
  <si>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</si>
  <si>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</si>
  <si>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</si>
  <si>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</si>
  <si>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</si>
  <si>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</si>
  <si>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</si>
  <si>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</si>
  <si>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</si>
  <si>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</si>
  <si>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</si>
  <si>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</si>
  <si>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</si>
  <si>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</si>
  <si>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</si>
  <si>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</si>
  <si>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</si>
  <si>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</si>
  <si>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</si>
  <si>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</si>
  <si>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</si>
  <si>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</si>
  <si>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</si>
  <si>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</si>
  <si>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</si>
  <si>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</si>
  <si>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</si>
  <si>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</si>
  <si>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</si>
  <si>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</si>
  <si>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</si>
  <si>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</si>
  <si>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</si>
  <si>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</si>
  <si>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</si>
  <si>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</si>
  <si>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</si>
  <si>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</si>
  <si>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</si>
  <si>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</si>
  <si>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</si>
  <si>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</si>
  <si>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</si>
  <si>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</si>
  <si>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</si>
  <si>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</si>
  <si>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</si>
  <si>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</si>
  <si>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</si>
  <si>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</si>
  <si>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</si>
  <si>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</si>
  <si>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</si>
  <si>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</si>
  <si>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</si>
  <si>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</si>
  <si>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</si>
  <si>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</si>
  <si>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</si>
  <si>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</si>
  <si>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</si>
  <si>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</si>
  <si>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</si>
  <si>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</si>
  <si>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</si>
  <si>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</si>
  <si>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</si>
  <si>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</si>
  <si>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</si>
  <si>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</si>
  <si>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</si>
  <si>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</si>
  <si>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</si>
  <si>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</si>
  <si>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</si>
  <si>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</si>
  <si>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</si>
  <si>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</si>
  <si>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</si>
  <si>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</si>
  <si>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</si>
  <si>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</si>
  <si>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</si>
  <si>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</si>
  <si>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</si>
  <si>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</si>
  <si>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</si>
  <si>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</si>
  <si>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</si>
  <si>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</si>
  <si>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</si>
  <si>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</si>
  <si>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</si>
  <si>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</si>
  <si>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</si>
  <si>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</si>
  <si>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</si>
  <si>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</si>
  <si>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</si>
  <si>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</si>
  <si>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</si>
  <si>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</si>
  <si>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</si>
  <si>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</si>
  <si>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</si>
  <si>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</si>
  <si>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</si>
  <si>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</si>
  <si>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</si>
  <si>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</si>
  <si>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</si>
  <si>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</si>
  <si>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</si>
  <si>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</si>
  <si>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</si>
  <si>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</si>
  <si>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</si>
  <si>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</si>
  <si>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</si>
  <si>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</si>
  <si>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</si>
  <si>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</si>
  <si>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</si>
  <si>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</si>
  <si>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</si>
  <si>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</si>
  <si>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</si>
  <si>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</si>
  <si>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</si>
  <si>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</si>
  <si>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</si>
  <si>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</si>
  <si>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</si>
  <si>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</si>
  <si>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</si>
  <si>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</si>
  <si>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</si>
  <si>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</si>
  <si>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</si>
  <si>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</si>
  <si>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</si>
  <si>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</si>
  <si>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</si>
  <si>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</si>
  <si>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</si>
  <si>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</si>
  <si>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</si>
  <si>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</si>
  <si>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</si>
  <si>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</si>
  <si>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</si>
  <si>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</si>
  <si>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</si>
  <si>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</si>
  <si>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</si>
  <si>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</si>
  <si>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</si>
  <si>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</si>
  <si>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</si>
  <si>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</si>
  <si>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</si>
  <si>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</si>
  <si>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</si>
  <si>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</si>
  <si>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</si>
  <si>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</si>
  <si>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</si>
  <si>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</si>
  <si>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</si>
  <si>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</si>
  <si>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</si>
  <si>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</si>
  <si>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</si>
  <si>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</si>
  <si>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</si>
  <si>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</si>
  <si>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</si>
  <si>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</si>
  <si>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</si>
  <si>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</si>
  <si>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</si>
  <si>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</si>
  <si>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</si>
  <si>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</si>
  <si>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</si>
  <si>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</si>
  <si>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</si>
  <si>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</si>
  <si>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</si>
  <si>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</si>
  <si>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</si>
  <si>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</si>
  <si>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</si>
  <si>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</si>
  <si>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</si>
  <si>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</si>
  <si>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</si>
  <si>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</si>
  <si>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</si>
  <si>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</si>
  <si>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</si>
  <si>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</si>
  <si>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</si>
  <si>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</si>
  <si>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</si>
  <si>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</si>
  <si>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</si>
  <si>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</si>
  <si>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</si>
  <si>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</si>
  <si>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</si>
  <si>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</si>
  <si>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</si>
  <si>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</si>
  <si>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</si>
  <si>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</si>
  <si>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</si>
  <si>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</si>
  <si>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</si>
  <si>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</si>
  <si>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</si>
  <si>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</si>
  <si>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</si>
  <si>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</si>
  <si>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</si>
  <si>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</si>
  <si>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</si>
  <si>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</si>
  <si>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</si>
  <si>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</si>
  <si>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</si>
  <si>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</si>
  <si>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</si>
  <si>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</si>
  <si>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</si>
  <si>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</si>
  <si>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</si>
  <si>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</si>
  <si>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</si>
  <si>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</si>
  <si>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</si>
  <si>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</si>
  <si>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</si>
  <si>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</si>
  <si>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</si>
  <si>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</si>
  <si>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</si>
  <si>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</si>
  <si>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</si>
  <si>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</si>
  <si>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</si>
  <si>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</si>
  <si>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</si>
  <si>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</si>
  <si>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</si>
  <si>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</si>
  <si>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</si>
  <si>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</si>
  <si>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</si>
  <si>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</si>
  <si>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</si>
  <si>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</si>
  <si>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</si>
  <si>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</si>
  <si>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</si>
  <si>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</si>
  <si>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</si>
  <si>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</si>
  <si>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</si>
  <si>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</si>
  <si>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</si>
  <si>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</si>
  <si>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</si>
  <si>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</si>
  <si>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</si>
  <si>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</si>
  <si>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</si>
  <si>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</si>
  <si>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</si>
  <si>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</si>
  <si>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</si>
  <si>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</si>
  <si>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</si>
  <si>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</si>
  <si>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</si>
  <si>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</si>
  <si>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</si>
  <si>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</si>
  <si>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</si>
  <si>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</si>
  <si>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</si>
  <si>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</si>
  <si>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</si>
  <si>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</si>
  <si>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</si>
  <si>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</si>
  <si>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</si>
  <si>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</si>
  <si>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</si>
  <si>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</si>
  <si>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</si>
  <si>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</si>
  <si>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</si>
  <si>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</si>
  <si>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</si>
  <si>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</si>
  <si>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</si>
  <si>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</si>
  <si>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</si>
  <si>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</si>
  <si>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</si>
  <si>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</si>
  <si>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</si>
  <si>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</si>
  <si>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</si>
  <si>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</si>
  <si>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</si>
  <si>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</si>
  <si>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</si>
  <si>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</si>
  <si>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</si>
  <si>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</si>
  <si>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</si>
  <si>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</si>
  <si>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</si>
  <si>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</si>
  <si>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</si>
  <si>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</si>
  <si>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</si>
  <si>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</si>
  <si>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</si>
  <si>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</si>
  <si>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</si>
  <si>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</si>
  <si>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</si>
  <si>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</si>
  <si>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</si>
  <si>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</si>
  <si>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</si>
  <si>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</si>
  <si>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</si>
  <si>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</si>
  <si>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</si>
  <si>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</si>
  <si>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</si>
  <si>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</si>
  <si>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</si>
  <si>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</si>
  <si>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</si>
  <si>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</si>
  <si>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</si>
  <si>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</si>
  <si>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</si>
  <si>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</si>
  <si>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</si>
  <si>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</si>
  <si>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</si>
  <si>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</si>
  <si>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</si>
  <si>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</si>
  <si>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</si>
  <si>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</si>
  <si>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</si>
  <si>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</si>
  <si>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</si>
  <si>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</si>
  <si>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</si>
  <si>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</si>
  <si>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</si>
  <si>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</si>
  <si>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</si>
  <si>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</si>
  <si>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</si>
  <si>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</si>
  <si>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</si>
  <si>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</si>
  <si>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</si>
  <si>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</si>
  <si>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</si>
  <si>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</si>
  <si>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</si>
  <si>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</si>
  <si>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</si>
  <si>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</si>
  <si>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</si>
  <si>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</si>
  <si>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</si>
  <si>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</si>
  <si>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</si>
  <si>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</si>
  <si>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</si>
  <si>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</si>
  <si>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</si>
  <si>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</si>
  <si>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</si>
  <si>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</si>
  <si>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</si>
  <si>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</si>
  <si>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</si>
  <si>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</si>
  <si>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</si>
  <si>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</si>
  <si>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</si>
  <si>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</si>
  <si>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</si>
  <si>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</si>
  <si>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</si>
  <si>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</si>
  <si>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</si>
  <si>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</si>
  <si>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</si>
  <si>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</si>
  <si>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</si>
  <si>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</si>
  <si>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</si>
  <si>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</si>
  <si>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</si>
  <si>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</si>
  <si>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</si>
  <si>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</si>
  <si>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</si>
  <si>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</si>
  <si>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</si>
  <si>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</si>
  <si>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</si>
  <si>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</si>
  <si>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</si>
  <si>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</si>
  <si>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</si>
  <si>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</si>
  <si>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</si>
  <si>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</si>
  <si>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</si>
  <si>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</si>
  <si>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</si>
  <si>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</si>
  <si>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</si>
  <si>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</si>
  <si>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</si>
  <si>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</si>
  <si>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</si>
  <si>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</si>
  <si>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</si>
  <si>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</si>
  <si>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</si>
  <si>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</si>
  <si>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</si>
  <si>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</si>
  <si>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</si>
  <si>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</si>
  <si>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</si>
  <si>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</si>
  <si>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</si>
  <si>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</si>
  <si>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</si>
  <si>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</si>
  <si>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</si>
  <si>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</si>
  <si>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</si>
  <si>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</si>
  <si>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</si>
  <si>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</si>
  <si>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</si>
  <si>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</si>
  <si>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</si>
  <si>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</si>
  <si>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</si>
  <si>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</si>
  <si>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</si>
  <si>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</si>
  <si>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</si>
  <si>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</si>
  <si>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</si>
  <si>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</si>
  <si>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</si>
  <si>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</si>
  <si>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</si>
  <si>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</si>
  <si>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</si>
  <si>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</si>
  <si>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</si>
  <si>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</si>
  <si>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</si>
  <si>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</si>
  <si>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</si>
  <si>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</si>
  <si>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</si>
  <si>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</si>
  <si>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</si>
  <si>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</si>
  <si>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</si>
  <si>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</si>
  <si>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</si>
  <si>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</si>
  <si>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</si>
  <si>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</si>
  <si>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</si>
  <si>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</si>
  <si>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</si>
  <si>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</si>
  <si>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</si>
  <si>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</si>
  <si>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</si>
  <si>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</si>
  <si>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</si>
  <si>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</si>
  <si>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</si>
  <si>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</si>
  <si>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</si>
  <si>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</si>
  <si>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</si>
  <si>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</si>
  <si>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</si>
  <si>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</si>
  <si>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</si>
  <si>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</si>
  <si>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</si>
  <si>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</si>
  <si>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</si>
  <si>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</si>
  <si>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</si>
  <si>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</si>
  <si>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</si>
  <si>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</si>
  <si>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</si>
  <si>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</si>
  <si>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</si>
  <si>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</si>
  <si>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</si>
  <si>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</si>
  <si>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</si>
  <si>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</si>
  <si>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</si>
  <si>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</si>
  <si>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</si>
  <si>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</si>
  <si>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</si>
  <si>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</si>
  <si>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</si>
  <si>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</si>
  <si>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</si>
  <si>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</si>
  <si>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</si>
  <si>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</si>
  <si>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</si>
  <si>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</si>
  <si>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</si>
  <si>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</si>
  <si>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</si>
  <si>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</si>
  <si>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</si>
  <si>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</si>
  <si>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</si>
  <si>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</si>
  <si>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</si>
  <si>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</si>
  <si>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</si>
  <si>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</si>
  <si>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</si>
  <si>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</si>
  <si>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</si>
  <si>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</si>
  <si>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</si>
  <si>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</si>
  <si>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</si>
  <si>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</si>
  <si>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</si>
  <si>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</si>
  <si>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</si>
  <si>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</si>
  <si>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</si>
  <si>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</si>
  <si>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</si>
  <si>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</si>
  <si>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</si>
  <si>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</si>
  <si>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</si>
  <si>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</si>
  <si>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</si>
  <si>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</si>
  <si>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</si>
  <si>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</si>
  <si>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</si>
  <si>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</si>
  <si>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</si>
  <si>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</si>
  <si>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</si>
  <si>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</si>
  <si>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</si>
  <si>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</si>
  <si>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</si>
  <si>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</si>
  <si>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</si>
  <si>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</si>
  <si>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</si>
  <si>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</si>
  <si>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</si>
  <si>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</si>
  <si>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</si>
  <si>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</si>
  <si>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</si>
  <si>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</si>
  <si>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</si>
  <si>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</si>
  <si>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</si>
  <si>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</si>
  <si>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</si>
  <si>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</si>
  <si>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</si>
  <si>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</si>
  <si>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</si>
  <si>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</si>
  <si>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</si>
  <si>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</si>
  <si>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</si>
  <si>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</si>
  <si>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</si>
  <si>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</si>
  <si>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</si>
  <si>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</si>
  <si>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</si>
  <si>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</si>
  <si>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</si>
  <si>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</si>
  <si>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</si>
  <si>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</si>
  <si>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</si>
  <si>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</si>
  <si>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</si>
  <si>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</si>
  <si>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</si>
  <si>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</si>
  <si>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</si>
  <si>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</si>
  <si>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</si>
  <si>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</si>
  <si>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</si>
  <si>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</si>
  <si>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</si>
  <si>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</si>
  <si>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</si>
  <si>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</si>
  <si>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</si>
  <si>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</si>
  <si>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</si>
  <si>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</si>
  <si>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</si>
  <si>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</si>
  <si>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</si>
  <si>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</si>
  <si>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</si>
  <si>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</si>
  <si>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</si>
  <si>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</si>
  <si>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</si>
  <si>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</si>
  <si>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</si>
  <si>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</si>
  <si>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</si>
  <si>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</si>
  <si>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</si>
  <si>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</si>
  <si>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</si>
  <si>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</si>
  <si>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</si>
  <si>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</si>
  <si>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</si>
  <si>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</si>
  <si>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</si>
  <si>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</si>
  <si>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</si>
  <si>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</si>
  <si>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</si>
  <si>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</si>
  <si>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</si>
  <si>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</si>
  <si>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</si>
  <si>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</si>
  <si>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</si>
  <si>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</si>
  <si>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</si>
  <si>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</si>
  <si>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</si>
  <si>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</si>
  <si>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</si>
  <si>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</si>
  <si>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</si>
  <si>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</si>
  <si>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</si>
  <si>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</si>
  <si>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</si>
  <si>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</si>
  <si>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</si>
  <si>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</si>
  <si>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</si>
  <si>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</si>
  <si>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</si>
  <si>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</si>
  <si>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</si>
  <si>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</si>
  <si>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</si>
  <si>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</si>
  <si>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</si>
  <si>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</si>
  <si>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</si>
  <si>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</si>
  <si>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</si>
  <si>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</si>
  <si>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</si>
  <si>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</si>
  <si>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</si>
  <si>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</si>
  <si>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</si>
  <si>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</si>
  <si>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</si>
  <si>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</si>
  <si>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</si>
  <si>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</si>
  <si>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</si>
  <si>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</si>
  <si>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</si>
  <si>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</si>
  <si>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</si>
  <si>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</si>
  <si>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</si>
  <si>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</si>
  <si>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</si>
  <si>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</si>
  <si>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</si>
  <si>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</si>
  <si>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</si>
  <si>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</si>
  <si>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</si>
  <si>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</si>
  <si>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</si>
  <si>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</si>
  <si>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</si>
  <si>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</si>
  <si>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</si>
  <si>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</si>
  <si>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</si>
  <si>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</si>
  <si>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</si>
  <si>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</si>
  <si>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</si>
  <si>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</si>
  <si>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</si>
  <si>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</si>
  <si>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</si>
  <si>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</si>
  <si>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</si>
  <si>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</si>
  <si>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</si>
  <si>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</si>
  <si>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</si>
  <si>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</si>
  <si>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</si>
  <si>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</si>
  <si>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</si>
  <si>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</si>
  <si>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</si>
  <si>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</si>
  <si>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</si>
  <si>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</si>
  <si>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</si>
  <si>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</si>
  <si>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</si>
  <si>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</si>
  <si>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</si>
  <si>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</si>
  <si>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</si>
  <si>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</si>
  <si>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</si>
  <si>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</si>
  <si>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</si>
  <si>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</si>
  <si>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</si>
  <si>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</si>
  <si>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</si>
  <si>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</si>
  <si>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</si>
  <si>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</si>
  <si>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</si>
  <si>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</si>
  <si>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</si>
  <si>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</si>
  <si>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</si>
  <si>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</si>
  <si>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</si>
  <si>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</si>
  <si>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</si>
  <si>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</si>
  <si>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</si>
  <si>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</si>
  <si>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</si>
  <si>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</si>
  <si>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</si>
  <si>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</si>
  <si>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</si>
  <si>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</si>
  <si>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</si>
  <si>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</si>
  <si>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</si>
  <si>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</si>
  <si>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</si>
  <si>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</si>
  <si>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</si>
  <si>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</si>
  <si>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</si>
  <si>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</si>
  <si>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</si>
  <si>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</si>
  <si>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</si>
  <si>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</si>
  <si>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</si>
  <si>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</si>
  <si>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</si>
  <si>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</si>
  <si>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</si>
  <si>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</si>
  <si>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</si>
  <si>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</si>
  <si>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</si>
  <si>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</si>
  <si>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</si>
  <si>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</si>
  <si>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</si>
  <si>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</si>
  <si>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</si>
  <si>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</si>
  <si>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</si>
  <si>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</si>
  <si>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</si>
  <si>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</si>
  <si>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</si>
  <si>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</si>
  <si>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</si>
  <si>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</si>
  <si>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</si>
  <si>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</si>
  <si>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</si>
  <si>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</si>
  <si>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</si>
  <si>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</si>
  <si>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</si>
  <si>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</si>
  <si>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</si>
  <si>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</si>
  <si>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</si>
  <si>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</si>
  <si>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</si>
  <si>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</si>
  <si>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</si>
  <si>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</si>
  <si>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</si>
  <si>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</si>
  <si>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</si>
  <si>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</si>
  <si>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</si>
  <si>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</si>
  <si>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</si>
  <si>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</si>
  <si>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</si>
  <si>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</si>
  <si>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</si>
  <si>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</si>
  <si>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</si>
  <si>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</si>
  <si>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</si>
  <si>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</si>
  <si>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</si>
  <si>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</si>
  <si>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</si>
  <si>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</si>
  <si>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</si>
  <si>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</si>
  <si>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</si>
  <si>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</si>
  <si>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</si>
  <si>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</si>
  <si>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</si>
  <si>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</si>
  <si>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</si>
  <si>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</si>
  <si>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</si>
  <si>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</si>
  <si>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</si>
  <si>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</si>
  <si>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</si>
  <si>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</si>
  <si>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</si>
  <si>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</si>
  <si>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</si>
  <si>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</si>
  <si>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</si>
  <si>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</si>
  <si>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</si>
  <si>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</si>
  <si>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</si>
  <si>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</si>
  <si>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</si>
  <si>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</si>
  <si>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</si>
  <si>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</si>
  <si>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</si>
  <si>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</si>
  <si>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</si>
  <si>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</si>
  <si>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</si>
  <si>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</si>
  <si>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</si>
  <si>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</si>
  <si>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</si>
  <si>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</si>
  <si>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</si>
  <si>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</si>
  <si>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</si>
  <si>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</si>
  <si>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</si>
  <si>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</si>
  <si>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</si>
  <si>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</si>
  <si>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</si>
  <si>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</si>
  <si>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</si>
  <si>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</si>
  <si>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</si>
  <si>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</si>
  <si>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</si>
  <si>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</si>
  <si>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</si>
  <si>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</si>
  <si>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</si>
  <si>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</si>
  <si>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</si>
  <si>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</si>
  <si>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</si>
  <si>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</si>
  <si>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</si>
  <si>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</si>
  <si>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</si>
  <si>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</si>
  <si>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</si>
  <si>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</si>
  <si>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</si>
  <si>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</si>
  <si>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</si>
  <si>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</si>
  <si>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</si>
  <si>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</si>
  <si>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</si>
  <si>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</si>
  <si>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</si>
  <si>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</si>
  <si>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</si>
  <si>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</si>
  <si>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</si>
  <si>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</si>
  <si>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</si>
  <si>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</si>
  <si>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</si>
  <si>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</si>
  <si>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</si>
  <si>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</si>
  <si>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</si>
  <si>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</si>
  <si>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</si>
  <si>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</si>
  <si>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</si>
  <si>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</si>
  <si>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</si>
  <si>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</si>
  <si>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</si>
  <si>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</si>
  <si>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</si>
  <si>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</si>
  <si>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</si>
  <si>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</si>
  <si>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</si>
  <si>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</si>
  <si>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</si>
  <si>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</si>
  <si>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</si>
  <si>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</si>
  <si>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</si>
  <si>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</si>
  <si>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</si>
  <si>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</si>
  <si>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</si>
  <si>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</si>
  <si>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</si>
  <si>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</si>
  <si>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</si>
  <si>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</si>
  <si>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</si>
  <si>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</si>
  <si>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</si>
  <si>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</si>
  <si>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</si>
  <si>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</si>
  <si>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</si>
  <si>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</si>
  <si>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</si>
  <si>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</si>
  <si>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</si>
  <si>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</si>
  <si>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</si>
  <si>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</si>
  <si>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</si>
  <si>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</si>
  <si>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</si>
  <si>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</si>
  <si>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</si>
  <si>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</si>
  <si>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</si>
  <si>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</si>
  <si>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</si>
  <si>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</si>
  <si>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</si>
  <si>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</si>
  <si>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</si>
  <si>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</si>
  <si>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</si>
  <si>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</si>
  <si>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</si>
  <si>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</si>
  <si>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</si>
  <si>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</si>
  <si>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</si>
  <si>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</si>
  <si>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</si>
  <si>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</si>
  <si>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</si>
  <si>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</si>
  <si>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</si>
  <si>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</si>
  <si>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</si>
  <si>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</si>
  <si>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</si>
  <si>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</si>
  <si>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</si>
  <si>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</si>
  <si>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</si>
  <si>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</si>
  <si>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</si>
  <si>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</si>
  <si>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</si>
  <si>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</si>
  <si>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</si>
  <si>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</si>
  <si>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</si>
  <si>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</si>
  <si>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</si>
  <si>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</si>
  <si>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</si>
  <si>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</si>
  <si>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</si>
  <si>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</si>
  <si>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</si>
  <si>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</si>
  <si>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</si>
  <si>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</si>
  <si>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</si>
  <si>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</si>
  <si>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</si>
  <si>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</si>
  <si>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</si>
  <si>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</si>
  <si>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</si>
  <si>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</si>
  <si>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</si>
  <si>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</si>
  <si>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</si>
  <si>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</si>
  <si>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</si>
  <si>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</si>
  <si>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</si>
  <si>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</si>
  <si>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</si>
  <si>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</si>
  <si>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</si>
  <si>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</si>
  <si>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</si>
  <si>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</si>
  <si>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</si>
  <si>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</si>
  <si>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</si>
  <si>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</si>
  <si>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</si>
  <si>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</si>
  <si>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</si>
  <si>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</si>
  <si>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</si>
  <si>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</si>
  <si>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</si>
  <si>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</si>
  <si>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</si>
  <si>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</si>
  <si>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</si>
  <si>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</si>
  <si>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</si>
  <si>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</si>
  <si>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</si>
  <si>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</si>
  <si>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</si>
  <si>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</si>
  <si>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</si>
  <si>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</si>
  <si>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</si>
  <si>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</si>
  <si>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</si>
  <si>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</si>
  <si>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</si>
  <si>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</si>
  <si>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</si>
  <si>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</si>
  <si>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</si>
  <si>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</si>
  <si>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</si>
  <si>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</si>
  <si>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</si>
  <si>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</si>
  <si>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</si>
  <si>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</si>
  <si>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</si>
  <si>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</si>
  <si>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</si>
  <si>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</si>
  <si>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</si>
  <si>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</si>
  <si>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</si>
  <si>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</si>
  <si>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</si>
  <si>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</si>
  <si>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</si>
  <si>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</si>
  <si>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</si>
  <si>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</si>
  <si>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</si>
  <si>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</si>
  <si>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</si>
  <si>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</si>
  <si>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</si>
  <si>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</si>
  <si>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</si>
  <si>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</si>
  <si>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</si>
  <si>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</si>
  <si>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</si>
  <si>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</si>
  <si>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</si>
  <si>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</si>
  <si>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</si>
  <si>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</si>
  <si>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</si>
  <si>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</si>
  <si>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</si>
  <si>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</si>
  <si>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</si>
  <si>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</si>
  <si>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</si>
  <si>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</si>
  <si>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</si>
  <si>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</si>
  <si>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</si>
  <si>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</si>
  <si>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</si>
  <si>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</si>
  <si>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</si>
  <si>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</si>
  <si>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</si>
  <si>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</si>
  <si>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</si>
  <si>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</si>
  <si>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</si>
  <si>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</si>
  <si>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</si>
  <si>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</si>
  <si>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</si>
  <si>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</si>
  <si>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</si>
  <si>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</si>
  <si>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</si>
  <si>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</si>
  <si>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</si>
  <si>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</si>
  <si>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</si>
  <si>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</si>
  <si>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</si>
  <si>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</si>
  <si>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</si>
  <si>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</si>
  <si>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</si>
  <si>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</si>
  <si>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</si>
  <si>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</si>
  <si>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</si>
  <si>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</si>
  <si>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</si>
  <si>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</si>
  <si>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</si>
  <si>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</si>
  <si>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</si>
  <si>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</si>
  <si>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</si>
  <si>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</si>
  <si>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</si>
  <si>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</si>
  <si>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</si>
  <si>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</si>
  <si>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</si>
  <si>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</si>
  <si>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</si>
  <si>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</si>
  <si>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</si>
  <si>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</si>
  <si>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</si>
  <si>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</si>
  <si>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</si>
  <si>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</si>
  <si>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</si>
  <si>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</si>
  <si>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</si>
  <si>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</si>
  <si>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</si>
  <si>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</si>
  <si>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</si>
  <si>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</si>
  <si>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</si>
  <si>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</si>
  <si>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</si>
  <si>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</si>
  <si>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</si>
  <si>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</si>
  <si>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</si>
  <si>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</si>
  <si>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</si>
  <si>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</si>
  <si>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</si>
  <si>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</si>
  <si>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</si>
  <si>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</si>
  <si>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</si>
  <si>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</si>
  <si>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</si>
  <si>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</si>
  <si>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</si>
  <si>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</si>
  <si>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</si>
  <si>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</si>
  <si>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</si>
  <si>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</si>
  <si>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</si>
  <si>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</si>
  <si>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</si>
  <si>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</si>
  <si>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</si>
  <si>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</si>
  <si>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</si>
  <si>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</si>
  <si>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</si>
  <si>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</si>
  <si>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</si>
  <si>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</si>
  <si>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</si>
  <si>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</si>
  <si>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</si>
  <si>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</si>
  <si>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</si>
  <si>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</si>
  <si>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</si>
  <si>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</si>
  <si>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</si>
  <si>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</si>
  <si>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</si>
  <si>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</si>
  <si>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</si>
  <si>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</si>
  <si>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</si>
  <si>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</si>
  <si>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</si>
  <si>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</si>
  <si>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</si>
  <si>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</si>
  <si>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</si>
  <si>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</si>
  <si>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</si>
  <si>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</si>
  <si>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</si>
  <si>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</si>
  <si>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</si>
  <si>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</si>
  <si>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</si>
  <si>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</si>
  <si>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</si>
  <si>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</si>
  <si>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</si>
  <si>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</si>
  <si>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</si>
  <si>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</si>
  <si>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</si>
  <si>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</si>
  <si>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</si>
  <si>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</si>
  <si>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</si>
  <si>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</si>
  <si>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</si>
  <si>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</si>
  <si>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</si>
  <si>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</si>
  <si>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</si>
  <si>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</si>
  <si>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</si>
  <si>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</si>
  <si>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</si>
  <si>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</si>
  <si>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</si>
  <si>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</si>
  <si>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</si>
  <si>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</si>
  <si>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</si>
  <si>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</si>
  <si>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</si>
  <si>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</si>
  <si>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</si>
  <si>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</si>
  <si>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</si>
  <si>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</si>
  <si>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</si>
  <si>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</si>
  <si>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</si>
  <si>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</si>
  <si>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</si>
  <si>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</si>
  <si>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</si>
  <si>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</si>
  <si>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</si>
  <si>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</si>
  <si>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</si>
  <si>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</si>
  <si>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</si>
  <si>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</si>
  <si>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</si>
  <si>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</si>
  <si>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</si>
  <si>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</si>
  <si>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</si>
  <si>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</si>
  <si>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</si>
  <si>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</si>
  <si>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</si>
  <si>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</si>
  <si>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</si>
  <si>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</si>
  <si>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</si>
  <si>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</si>
  <si>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</si>
  <si>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</si>
  <si>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</si>
  <si>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</si>
  <si>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</si>
  <si>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</si>
  <si>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</si>
  <si>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</si>
  <si>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</si>
  <si>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</si>
  <si>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</si>
  <si>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</si>
  <si>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</si>
  <si>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</si>
  <si>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</si>
  <si>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</si>
  <si>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</si>
  <si>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</si>
  <si>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</si>
  <si>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</si>
  <si>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</si>
  <si>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</si>
  <si>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</si>
  <si>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</si>
  <si>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</si>
  <si>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</si>
  <si>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</si>
  <si>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</si>
  <si>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</si>
  <si>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</si>
  <si>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</si>
  <si>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</si>
  <si>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</si>
  <si>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</si>
  <si>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</si>
  <si>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</si>
  <si>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</si>
  <si>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</si>
  <si>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</si>
  <si>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</si>
  <si>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</si>
  <si>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</si>
  <si>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</si>
  <si>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</si>
  <si>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</si>
  <si>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</si>
  <si>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</si>
  <si>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</si>
  <si>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</si>
  <si>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</si>
  <si>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</si>
  <si>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</si>
  <si>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</si>
  <si>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</si>
  <si>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</si>
  <si>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</si>
  <si>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</si>
  <si>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</si>
  <si>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</si>
  <si>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</si>
  <si>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</si>
  <si>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</si>
  <si>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</si>
  <si>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</si>
  <si>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</si>
  <si>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</si>
  <si>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</si>
  <si>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</si>
  <si>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</si>
  <si>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</si>
  <si>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</si>
  <si>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</si>
  <si>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</si>
  <si>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</si>
  <si>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</si>
  <si>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</si>
  <si>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</si>
  <si>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</si>
  <si>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</si>
  <si>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</si>
  <si>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</si>
  <si>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</si>
  <si>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</si>
  <si>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</si>
  <si>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</si>
  <si>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</si>
  <si>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</si>
  <si>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</si>
  <si>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</si>
  <si>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</si>
  <si>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</si>
  <si>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</si>
  <si>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</si>
  <si>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</si>
  <si>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</si>
  <si>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</si>
  <si>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</si>
  <si>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</si>
  <si>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</si>
  <si>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</si>
  <si>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</si>
  <si>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</si>
  <si>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</si>
  <si>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</si>
  <si>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</si>
  <si>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</si>
  <si>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</si>
  <si>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</si>
  <si>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</si>
  <si>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</si>
  <si>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</si>
  <si>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</si>
  <si>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</si>
  <si>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</si>
  <si>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</si>
  <si>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</si>
  <si>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</si>
  <si>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</si>
  <si>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</si>
  <si>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</si>
  <si>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</si>
  <si>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</si>
  <si>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</si>
  <si>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</si>
  <si>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</si>
  <si>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</si>
  <si>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</si>
  <si>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</si>
  <si>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</si>
  <si>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</si>
  <si>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</si>
  <si>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</si>
  <si>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</si>
  <si>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</si>
  <si>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</si>
  <si>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</si>
  <si>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</si>
  <si>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</si>
  <si>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</si>
  <si>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</si>
  <si>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</si>
  <si>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</si>
  <si>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</si>
  <si>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</si>
  <si>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</si>
  <si>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</si>
  <si>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</si>
  <si>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</si>
  <si>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</si>
  <si>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</si>
  <si>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</si>
  <si>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</si>
  <si>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</si>
  <si>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</si>
  <si>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</si>
  <si>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</si>
  <si>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</si>
  <si>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</si>
  <si>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</si>
  <si>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</si>
  <si>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</si>
  <si>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</si>
  <si>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</si>
  <si>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</si>
  <si>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</si>
  <si>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</si>
  <si>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</si>
  <si>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</si>
  <si>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</si>
  <si>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</si>
  <si>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</si>
  <si>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</si>
  <si>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</si>
  <si>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</si>
  <si>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</si>
  <si>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</si>
  <si>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</si>
  <si>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</si>
  <si>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</si>
  <si>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</si>
  <si>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</si>
  <si>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</si>
  <si>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</si>
  <si>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</si>
  <si>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</si>
  <si>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</si>
  <si>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</si>
  <si>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</si>
  <si>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</si>
  <si>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</si>
  <si>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</si>
  <si>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</si>
  <si>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</si>
  <si>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</si>
  <si>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</si>
  <si>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</si>
  <si>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</si>
  <si>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</si>
  <si>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</si>
  <si>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</si>
  <si>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</si>
  <si>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</si>
  <si>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</si>
  <si>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</si>
  <si>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</si>
  <si>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</si>
  <si>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</si>
  <si>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</si>
  <si>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</si>
  <si>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</si>
  <si>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</si>
  <si>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</si>
  <si>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</si>
  <si>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</si>
  <si>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</si>
  <si>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</si>
  <si>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</si>
  <si>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</si>
  <si>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</si>
  <si>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</si>
  <si>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</si>
  <si>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</si>
  <si>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</si>
  <si>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</si>
  <si>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</si>
  <si>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</si>
  <si>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</si>
  <si>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</si>
  <si>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</si>
  <si>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</si>
  <si>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</si>
  <si>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</si>
  <si>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</si>
  <si>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</si>
  <si>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</si>
  <si>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</si>
  <si>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</si>
  <si>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</si>
  <si>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</si>
  <si>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</si>
  <si>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</si>
  <si>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</si>
  <si>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</si>
  <si>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</si>
  <si>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</si>
  <si>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</si>
  <si>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</si>
  <si>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</si>
  <si>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</si>
  <si>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</si>
  <si>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</si>
  <si>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</si>
  <si>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</si>
  <si>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</si>
  <si>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</si>
  <si>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</si>
  <si>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</si>
  <si>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</si>
  <si>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</si>
  <si>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</si>
  <si>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</si>
  <si>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</si>
  <si>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</si>
  <si>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</si>
  <si>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</si>
  <si>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</si>
  <si>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</si>
  <si>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</si>
  <si>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</si>
  <si>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</si>
  <si>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</si>
  <si>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</si>
  <si>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</si>
  <si>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</si>
  <si>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</si>
  <si>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</si>
  <si>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</si>
  <si>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</si>
  <si>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</si>
  <si>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</si>
  <si>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</si>
  <si>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</si>
  <si>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</si>
  <si>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</si>
  <si>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</si>
  <si>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</si>
  <si>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</si>
  <si>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</si>
  <si>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</si>
  <si>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</si>
  <si>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</si>
  <si>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</si>
  <si>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</si>
  <si>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</si>
  <si>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</si>
  <si>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</si>
  <si>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</si>
  <si>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</si>
  <si>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</si>
  <si>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</si>
  <si>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</si>
  <si>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</si>
  <si>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</si>
  <si>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</si>
  <si>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</si>
  <si>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</si>
  <si>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</si>
  <si>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</si>
  <si>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</si>
  <si>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</si>
  <si>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</si>
  <si>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</si>
  <si>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</si>
  <si>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</si>
  <si>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</si>
  <si>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</si>
  <si>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</si>
  <si>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</si>
  <si>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</si>
  <si>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</si>
  <si>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</si>
  <si>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</si>
  <si>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</si>
  <si>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</si>
  <si>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</si>
  <si>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</si>
  <si>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</si>
  <si>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</si>
  <si>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</si>
  <si>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</si>
  <si>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</si>
  <si>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</si>
  <si>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</si>
  <si>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</si>
  <si>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</si>
  <si>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</si>
  <si>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</si>
  <si>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</si>
  <si>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</si>
  <si>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</si>
  <si>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</si>
  <si>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</si>
  <si>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</si>
  <si>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</si>
  <si>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</si>
  <si>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</si>
  <si>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</si>
  <si>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</si>
  <si>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</si>
  <si>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</si>
  <si>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</si>
  <si>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</si>
  <si>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</si>
  <si>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</si>
  <si>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</si>
  <si>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</si>
  <si>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</si>
  <si>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</si>
  <si>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</si>
  <si>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</si>
  <si>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</si>
  <si>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</si>
  <si>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</si>
  <si>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</si>
  <si>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</si>
  <si>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</si>
  <si>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</si>
  <si>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</si>
  <si>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</si>
  <si>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</si>
  <si>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</si>
  <si>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</si>
  <si>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</si>
  <si>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</si>
  <si>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</si>
  <si>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</si>
  <si>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</si>
  <si>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</si>
  <si>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</si>
  <si>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</si>
  <si>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</si>
  <si>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</si>
  <si>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</si>
  <si>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</si>
  <si>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</si>
  <si>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</si>
  <si>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</si>
  <si>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</si>
  <si>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</si>
  <si>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</si>
  <si>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</si>
  <si>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</si>
  <si>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</si>
  <si>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</si>
  <si>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</si>
  <si>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</si>
  <si>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</si>
  <si>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</si>
  <si>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</si>
  <si>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</si>
  <si>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</si>
  <si>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</si>
  <si>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</si>
  <si>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</si>
  <si>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</si>
  <si>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</si>
  <si>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</si>
  <si>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</si>
  <si>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</si>
  <si>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</si>
  <si>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</si>
  <si>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</si>
  <si>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</si>
  <si>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</si>
  <si>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</si>
  <si>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</si>
  <si>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</si>
  <si>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</si>
  <si>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</si>
  <si>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</si>
  <si>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</si>
  <si>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</si>
  <si>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</si>
  <si>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</si>
  <si>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</si>
  <si>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</si>
  <si>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</si>
  <si>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</si>
  <si>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</si>
  <si>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</si>
  <si>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</si>
  <si>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</si>
  <si>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</si>
  <si>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</si>
  <si>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</si>
  <si>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</si>
  <si>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</si>
  <si>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</si>
  <si>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</si>
  <si>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</si>
  <si>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</si>
  <si>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</si>
  <si>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</si>
  <si>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</si>
  <si>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</si>
  <si>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</si>
  <si>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</si>
  <si>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</si>
  <si>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</si>
  <si>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</si>
  <si>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</si>
  <si>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</si>
  <si>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</si>
  <si>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</si>
  <si>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</si>
  <si>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</si>
  <si>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</si>
  <si>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</si>
  <si>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</si>
  <si>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</si>
  <si>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</si>
  <si>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</si>
  <si>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</si>
  <si>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</si>
  <si>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</si>
  <si>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</si>
  <si>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</si>
  <si>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</si>
  <si>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</si>
  <si>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</si>
  <si>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</si>
  <si>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</si>
  <si>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</si>
  <si>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</si>
  <si>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</si>
  <si>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</si>
  <si>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</si>
  <si>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</si>
  <si>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</si>
  <si>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</si>
  <si>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</si>
  <si>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</si>
  <si>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</si>
  <si>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</si>
  <si>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</si>
  <si>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</si>
  <si>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</si>
  <si>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</si>
  <si>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</si>
  <si>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</si>
  <si>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</si>
  <si>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</si>
  <si>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</si>
  <si>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</si>
  <si>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</si>
  <si>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</si>
  <si>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</si>
  <si>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</si>
  <si>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</si>
  <si>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</si>
  <si>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</si>
  <si>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</si>
  <si>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</si>
  <si>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</si>
  <si>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</si>
  <si>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</si>
  <si>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</si>
  <si>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</si>
  <si>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</si>
  <si>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</si>
  <si>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</si>
  <si>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</si>
  <si>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</si>
  <si>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</si>
  <si>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</si>
  <si>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</si>
  <si>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</si>
  <si>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</si>
  <si>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</si>
  <si>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</si>
  <si>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</si>
  <si>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</si>
  <si>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</si>
  <si>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</si>
  <si>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</si>
  <si>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</si>
  <si>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</si>
  <si>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</si>
  <si>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</si>
  <si>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</si>
  <si>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</si>
  <si>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</si>
  <si>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</si>
  <si>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</si>
  <si>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</si>
  <si>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</si>
  <si>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</si>
  <si>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</si>
  <si>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</si>
  <si>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</si>
  <si>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</si>
  <si>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</si>
  <si>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</si>
  <si>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</si>
  <si>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</si>
  <si>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</si>
  <si>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</si>
  <si>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</si>
  <si>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</si>
  <si>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</si>
  <si>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</si>
  <si>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</si>
  <si>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</si>
  <si>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</si>
  <si>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</si>
  <si>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</si>
  <si>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</si>
  <si>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</si>
  <si>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</si>
  <si>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</si>
  <si>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</si>
  <si>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</si>
  <si>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</si>
  <si>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</si>
  <si>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</si>
  <si>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</si>
  <si>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</si>
  <si>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</si>
  <si>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</si>
  <si>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</si>
  <si>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</si>
  <si>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</si>
  <si>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</si>
  <si>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</si>
  <si>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</si>
  <si>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</si>
  <si>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</si>
  <si>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</si>
  <si>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</si>
  <si>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</si>
  <si>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</si>
  <si>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</si>
  <si>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</si>
  <si>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</si>
  <si>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</si>
  <si>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</si>
  <si>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</si>
  <si>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</si>
  <si>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</si>
  <si>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</si>
  <si>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</si>
  <si>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</si>
  <si>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</si>
  <si>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</si>
  <si>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</si>
  <si>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</si>
  <si>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</si>
  <si>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</si>
  <si>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</si>
  <si>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</si>
  <si>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</si>
  <si>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</si>
  <si>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</si>
  <si>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</si>
  <si>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</si>
  <si>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</si>
  <si>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</si>
  <si>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</si>
  <si>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</si>
  <si>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</si>
  <si>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</si>
  <si>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</si>
  <si>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</si>
  <si>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</si>
  <si>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</si>
  <si>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</si>
  <si>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</si>
  <si>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</si>
  <si>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</si>
  <si>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</si>
  <si>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</si>
  <si>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</si>
  <si>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</si>
  <si>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</si>
  <si>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</si>
  <si>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</si>
  <si>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</si>
  <si>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</si>
  <si>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</si>
  <si>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</si>
  <si>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</si>
  <si>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</si>
  <si>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</si>
  <si>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</si>
  <si>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</si>
  <si>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</si>
  <si>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</si>
  <si>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</si>
  <si>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</si>
  <si>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</si>
  <si>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</si>
  <si>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</si>
  <si>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</si>
  <si>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</si>
  <si>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</si>
  <si>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</si>
  <si>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</si>
  <si>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</si>
  <si>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</si>
  <si>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</si>
  <si>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</si>
  <si>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</si>
  <si>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</si>
  <si>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</si>
  <si>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</si>
  <si>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</si>
  <si>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</si>
  <si>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</si>
  <si>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</si>
  <si>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</si>
  <si>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</si>
  <si>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</si>
  <si>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</si>
  <si>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</si>
  <si>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</si>
  <si>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</si>
  <si>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</si>
  <si>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</si>
  <si>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</si>
  <si>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</si>
  <si>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</si>
  <si>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</si>
  <si>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</si>
  <si>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</si>
  <si>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</si>
  <si>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</si>
  <si>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</si>
  <si>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</si>
  <si>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</si>
  <si>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</si>
  <si>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</si>
  <si>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</si>
  <si>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</si>
  <si>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</si>
  <si>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</si>
  <si>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</si>
  <si>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</si>
  <si>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</si>
  <si>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</si>
  <si>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</si>
  <si>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</si>
  <si>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</si>
  <si>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</si>
  <si>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</si>
  <si>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</si>
  <si>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</si>
  <si>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</si>
  <si>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</si>
  <si>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</si>
  <si>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</si>
  <si>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</si>
  <si>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</si>
  <si>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</si>
  <si>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</si>
  <si>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</si>
  <si>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</si>
  <si>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</si>
  <si>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</si>
  <si>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</si>
  <si>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</si>
  <si>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</si>
  <si>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</si>
  <si>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</si>
  <si>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</si>
  <si>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</si>
  <si>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</si>
  <si>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</si>
  <si>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</si>
  <si>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</si>
  <si>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</si>
  <si>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</si>
  <si>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</si>
  <si>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</si>
  <si>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</si>
  <si>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</si>
  <si>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</si>
  <si>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</si>
  <si>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</si>
  <si>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</si>
  <si>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</si>
  <si>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</si>
  <si>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</si>
  <si>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</si>
  <si>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</si>
  <si>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</si>
  <si>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</si>
  <si>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</si>
  <si>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</si>
  <si>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</si>
  <si>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</si>
  <si>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</si>
  <si>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</si>
  <si>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</si>
  <si>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</si>
  <si>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</si>
  <si>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</si>
  <si>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</si>
  <si>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</si>
  <si>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</si>
  <si>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</si>
  <si>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</si>
  <si>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</si>
  <si>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</si>
  <si>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</si>
  <si>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</si>
  <si>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</si>
  <si>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</si>
  <si>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</si>
  <si>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</si>
  <si>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</si>
  <si>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</si>
  <si>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</si>
  <si>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</si>
  <si>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</si>
  <si>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</si>
  <si>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</si>
  <si>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</si>
  <si>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</si>
  <si>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</si>
  <si>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</si>
  <si>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</si>
  <si>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</si>
  <si>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</si>
  <si>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</si>
  <si>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</si>
  <si>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</si>
  <si>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</si>
  <si>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</si>
  <si>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</si>
  <si>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</si>
  <si>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</si>
  <si>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</si>
  <si>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</si>
  <si>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</si>
  <si>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</si>
  <si>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</si>
  <si>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</si>
  <si>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</si>
  <si>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</si>
  <si>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</si>
  <si>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</si>
  <si>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</si>
  <si>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</si>
  <si>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</si>
  <si>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</si>
  <si>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</si>
  <si>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</si>
  <si>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</si>
  <si>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</si>
  <si>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</si>
  <si>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</si>
  <si>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</si>
  <si>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</si>
  <si>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</si>
  <si>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</si>
  <si>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</si>
  <si>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</si>
  <si>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</si>
  <si>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</si>
  <si>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</si>
  <si>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</si>
  <si>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</si>
  <si>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</si>
  <si>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</si>
  <si>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</si>
  <si>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</si>
  <si>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</si>
  <si>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</si>
  <si>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</si>
  <si>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</si>
  <si>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</si>
  <si>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</si>
  <si>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</si>
  <si>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</si>
  <si>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</si>
  <si>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</si>
  <si>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</si>
  <si>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</si>
  <si>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</si>
  <si>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</si>
  <si>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</si>
  <si>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</si>
  <si>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</si>
  <si>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</si>
  <si>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</si>
  <si>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</si>
  <si>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</si>
  <si>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</si>
  <si>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</si>
  <si>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</si>
  <si>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</si>
  <si>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</si>
  <si>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</si>
  <si>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</si>
  <si>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</si>
  <si>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</si>
  <si>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</si>
  <si>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</si>
  <si>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</si>
  <si>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</si>
  <si>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</si>
  <si>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</si>
  <si>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</si>
  <si>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</si>
  <si>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</si>
  <si>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</si>
  <si>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</si>
  <si>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</si>
  <si>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</si>
  <si>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</si>
  <si>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</si>
  <si>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</si>
  <si>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</si>
  <si>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</si>
  <si>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</si>
  <si>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</si>
  <si>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</si>
  <si>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</si>
  <si>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</si>
  <si>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</si>
  <si>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</si>
  <si>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</si>
  <si>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</si>
  <si>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</si>
  <si>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</si>
  <si>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</si>
  <si>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</si>
  <si>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</si>
  <si>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</si>
  <si>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</si>
  <si>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</si>
  <si>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</si>
  <si>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</si>
  <si>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</si>
  <si>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</si>
  <si>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</si>
  <si>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</si>
  <si>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</si>
  <si>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</si>
  <si>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</si>
  <si>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</si>
  <si>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</si>
  <si>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</si>
  <si>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</si>
  <si>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</si>
  <si>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</si>
  <si>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</si>
  <si>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</si>
  <si>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</si>
  <si>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</si>
  <si>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</si>
  <si>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</si>
  <si>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</si>
  <si>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</si>
  <si>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</si>
  <si>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</si>
  <si>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</si>
  <si>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</si>
  <si>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</si>
  <si>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</si>
  <si>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</si>
  <si>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</si>
  <si>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</si>
  <si>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</si>
  <si>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</si>
  <si>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</si>
  <si>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</si>
  <si>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</si>
  <si>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</si>
  <si>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</si>
  <si>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</si>
  <si>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</si>
  <si>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</si>
  <si>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</si>
  <si>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</si>
  <si>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</si>
  <si>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</si>
  <si>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</si>
  <si>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</si>
  <si>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</si>
  <si>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</si>
  <si>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</si>
  <si>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</si>
  <si>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</si>
  <si>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</si>
  <si>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</si>
  <si>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</si>
  <si>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</si>
  <si>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</si>
  <si>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</si>
  <si>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</si>
  <si>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</si>
  <si>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</si>
  <si>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</si>
  <si>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</si>
  <si>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</si>
  <si>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</si>
  <si>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</si>
  <si>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</si>
  <si>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</si>
  <si>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</si>
  <si>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</si>
  <si>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</si>
  <si>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</si>
  <si>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</si>
  <si>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</si>
  <si>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</si>
  <si>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</si>
  <si>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</si>
  <si>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</si>
  <si>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</si>
  <si>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</si>
  <si>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</si>
  <si>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</si>
  <si>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</si>
  <si>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</si>
  <si>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</si>
  <si>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</si>
  <si>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</si>
  <si>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</si>
  <si>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</si>
  <si>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</si>
  <si>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</si>
  <si>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</si>
  <si>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</si>
  <si>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</si>
  <si>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</si>
  <si>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</si>
  <si>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</si>
  <si>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</si>
  <si>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</si>
  <si>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</si>
  <si>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</si>
  <si>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</si>
  <si>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</si>
  <si>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</si>
  <si>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</si>
  <si>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</si>
  <si>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</si>
  <si>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</si>
  <si>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</si>
  <si>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</si>
  <si>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</si>
  <si>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</si>
  <si>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</si>
  <si>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</si>
  <si>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</si>
  <si>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</si>
  <si>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</si>
  <si>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</si>
  <si>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</si>
  <si>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</si>
  <si>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</si>
  <si>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</si>
  <si>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</si>
  <si>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</si>
  <si>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</si>
  <si>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</si>
  <si>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</si>
  <si>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</si>
  <si>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</si>
  <si>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</si>
  <si>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</si>
  <si>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</si>
  <si>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</si>
  <si>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</si>
  <si>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</si>
  <si>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</si>
  <si>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</si>
  <si>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</si>
  <si>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</si>
  <si>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</si>
  <si>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</si>
  <si>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</si>
  <si>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</si>
  <si>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</si>
  <si>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</si>
  <si>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</si>
  <si>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</si>
  <si>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</si>
  <si>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</si>
  <si>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</si>
  <si>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</si>
  <si>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</si>
  <si>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</si>
  <si>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</si>
  <si>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</si>
  <si>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</si>
  <si>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</si>
  <si>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</si>
  <si>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</si>
  <si>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</si>
  <si>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</si>
  <si>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</si>
  <si>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</si>
  <si>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</si>
  <si>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</si>
  <si>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</si>
  <si>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</si>
  <si>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</si>
  <si>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</si>
  <si>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</si>
  <si>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</si>
  <si>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</si>
  <si>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</si>
  <si>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</si>
  <si>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</si>
  <si>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</si>
  <si>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</si>
  <si>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</si>
  <si>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</si>
  <si>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</si>
  <si>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</si>
  <si>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</si>
  <si>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</si>
  <si>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</si>
  <si>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</si>
  <si>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</si>
  <si>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</si>
  <si>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</si>
  <si>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</si>
  <si>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</si>
  <si>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</si>
  <si>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</si>
  <si>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</si>
  <si>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</si>
  <si>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</si>
  <si>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</si>
  <si>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</si>
  <si>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</si>
  <si>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</si>
  <si>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</si>
  <si>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</si>
  <si>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</si>
  <si>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</si>
  <si>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</si>
  <si>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</si>
  <si>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</si>
  <si>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</si>
  <si>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</si>
  <si>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</si>
  <si>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</si>
  <si>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</si>
  <si>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</si>
  <si>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</si>
  <si>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</si>
  <si>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</si>
  <si>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</si>
  <si>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</si>
  <si>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</si>
  <si>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</si>
  <si>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</si>
  <si>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</si>
  <si>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</si>
  <si>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</si>
  <si>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</si>
  <si>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</si>
  <si>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</si>
  <si>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</si>
  <si>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</si>
  <si>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</si>
  <si>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</si>
  <si>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</si>
  <si>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</si>
  <si>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</si>
  <si>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</si>
  <si>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</si>
  <si>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</si>
  <si>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</si>
  <si>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</si>
  <si>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</si>
  <si>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</si>
  <si>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</si>
  <si>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</si>
  <si>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</si>
  <si>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</si>
  <si>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</si>
  <si>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</si>
  <si>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</si>
  <si>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</si>
  <si>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</si>
  <si>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</si>
  <si>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</si>
  <si>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</si>
  <si>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</si>
  <si>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</si>
  <si>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</si>
  <si>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</si>
  <si>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</si>
  <si>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</si>
  <si>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</si>
  <si>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</si>
  <si>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</si>
  <si>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</si>
  <si>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</si>
  <si>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</si>
  <si>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</si>
  <si>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</si>
  <si>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</si>
  <si>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</si>
  <si>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</si>
  <si>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</si>
  <si>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</si>
  <si>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</si>
  <si>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</si>
  <si>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</si>
  <si>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</si>
  <si>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</si>
  <si>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</si>
  <si>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</si>
  <si>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</si>
  <si>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</si>
  <si>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</si>
  <si>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</si>
  <si>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</si>
  <si>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</si>
  <si>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</si>
  <si>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</si>
  <si>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</si>
  <si>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</si>
  <si>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</si>
  <si>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</si>
  <si>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</si>
  <si>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</si>
  <si>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</si>
  <si>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</si>
  <si>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</si>
  <si>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</si>
  <si>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</si>
  <si>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</si>
  <si>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</si>
  <si>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</si>
  <si>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</si>
  <si>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</si>
  <si>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</si>
  <si>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</si>
  <si>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</si>
  <si>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</si>
  <si>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</si>
  <si>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</si>
  <si>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</si>
  <si>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</si>
  <si>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</si>
  <si>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</si>
  <si>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</si>
  <si>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</si>
  <si>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</si>
  <si>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</si>
  <si>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</si>
  <si>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</si>
  <si>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</si>
  <si>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</si>
  <si>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</si>
  <si>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</si>
  <si>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</si>
  <si>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</si>
  <si>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</si>
  <si>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</si>
  <si>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</si>
  <si>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</si>
  <si>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</si>
  <si>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</si>
  <si>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</si>
  <si>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</si>
  <si>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</si>
  <si>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</si>
  <si>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</si>
  <si>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</si>
  <si>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</si>
  <si>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</si>
  <si>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</si>
  <si>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</si>
  <si>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</si>
  <si>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</si>
  <si>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</si>
  <si>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</si>
  <si>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</si>
  <si>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</si>
  <si>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</si>
  <si>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</si>
  <si>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</si>
  <si>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</si>
  <si>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</si>
  <si>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</si>
  <si>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</si>
  <si>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</si>
  <si>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</si>
  <si>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</si>
  <si>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</si>
  <si>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</si>
  <si>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</si>
  <si>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</si>
  <si>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</si>
  <si>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</si>
  <si>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</si>
  <si>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</si>
  <si>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</si>
  <si>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</si>
  <si>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</si>
  <si>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</si>
  <si>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</si>
  <si>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</si>
  <si>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</si>
  <si>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</si>
  <si>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</si>
  <si>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</si>
  <si>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</si>
  <si>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</si>
  <si>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</si>
  <si>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</si>
  <si>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</si>
  <si>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</si>
  <si>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</si>
  <si>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</si>
  <si>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</si>
  <si>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</si>
  <si>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</si>
  <si>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</si>
  <si>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</si>
  <si>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</si>
  <si>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</si>
  <si>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</si>
  <si>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</si>
  <si>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</si>
  <si>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</si>
  <si>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</si>
  <si>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</si>
  <si>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</si>
  <si>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</si>
  <si>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</si>
  <si>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</si>
  <si>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</si>
  <si>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</si>
  <si>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</si>
  <si>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</si>
  <si>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</si>
  <si>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</si>
  <si>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</si>
  <si>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</si>
  <si>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</si>
  <si>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</si>
  <si>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</si>
  <si>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</si>
  <si>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</si>
  <si>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</si>
  <si>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</si>
  <si>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</si>
  <si>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</si>
  <si>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</si>
  <si>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</si>
  <si>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</si>
  <si>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</si>
  <si>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</si>
  <si>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</si>
  <si>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</si>
  <si>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</si>
  <si>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</si>
  <si>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</si>
  <si>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</si>
  <si>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</si>
  <si>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</si>
  <si>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</si>
  <si>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</si>
  <si>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</si>
  <si>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</si>
  <si>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</si>
  <si>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</si>
  <si>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</si>
  <si>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</si>
  <si>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</si>
  <si>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</si>
  <si>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</si>
  <si>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</si>
  <si>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</si>
  <si>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</si>
  <si>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</si>
  <si>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</si>
  <si>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</si>
  <si>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</si>
  <si>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</si>
  <si>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</si>
  <si>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</si>
  <si>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</si>
  <si>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</si>
  <si>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</si>
  <si>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</si>
  <si>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</si>
  <si>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</si>
  <si>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</si>
  <si>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</si>
  <si>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</si>
  <si>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</si>
  <si>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</si>
  <si>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</si>
  <si>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</si>
  <si>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</si>
  <si>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</si>
  <si>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</si>
  <si>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</si>
  <si>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</si>
  <si>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</si>
  <si>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</si>
  <si>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</si>
  <si>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</si>
  <si>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</si>
  <si>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</si>
  <si>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</si>
  <si>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</si>
  <si>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</si>
  <si>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</si>
  <si>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</si>
  <si>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</si>
  <si>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</si>
  <si>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</si>
  <si>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</si>
  <si>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</si>
  <si>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</si>
  <si>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</si>
  <si>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</si>
  <si>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</si>
  <si>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</si>
  <si>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</si>
  <si>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</si>
  <si>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</si>
  <si>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</si>
  <si>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</si>
  <si>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</si>
  <si>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</si>
  <si>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</si>
  <si>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</si>
  <si>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</si>
  <si>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</si>
  <si>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</si>
  <si>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</si>
  <si>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</si>
  <si>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</si>
  <si>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</si>
  <si>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</si>
  <si>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</si>
  <si>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</si>
  <si>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</si>
  <si>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</si>
  <si>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</si>
  <si>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</si>
  <si>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</si>
  <si>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</si>
  <si>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</si>
  <si>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</si>
  <si>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</si>
  <si>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</si>
  <si>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</si>
  <si>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</si>
  <si>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</si>
  <si>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</si>
  <si>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</si>
  <si>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</si>
  <si>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</si>
  <si>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</si>
  <si>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</si>
  <si>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</si>
  <si>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</si>
  <si>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</si>
  <si>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</si>
  <si>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</si>
  <si>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</si>
  <si>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</si>
  <si>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</si>
  <si>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</si>
  <si>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</si>
  <si>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</si>
  <si>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</si>
  <si>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</si>
  <si>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</si>
  <si>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</si>
  <si>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</si>
  <si>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</si>
  <si>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</si>
  <si>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</si>
  <si>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</si>
  <si>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</si>
  <si>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</si>
  <si>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</si>
  <si>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</si>
  <si>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</si>
  <si>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</si>
  <si>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</si>
  <si>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</si>
  <si>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</si>
  <si>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</si>
  <si>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</si>
  <si>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</si>
  <si>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</si>
  <si>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</si>
  <si>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</si>
  <si>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</si>
  <si>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</si>
  <si>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</si>
  <si>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</si>
  <si>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</si>
  <si>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</si>
  <si>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</si>
  <si>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</si>
  <si>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</si>
  <si>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</si>
  <si>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</si>
  <si>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</si>
  <si>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</si>
  <si>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</si>
  <si>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</si>
  <si>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</si>
  <si>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</si>
  <si>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</si>
  <si>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</si>
  <si>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</si>
  <si>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</si>
  <si>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</si>
  <si>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</si>
  <si>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</si>
  <si>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</si>
  <si>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</si>
  <si>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</si>
  <si>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</si>
  <si>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</si>
  <si>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</si>
  <si>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</si>
  <si>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</si>
  <si>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</si>
  <si>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</si>
  <si>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</si>
  <si>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</si>
  <si>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</si>
  <si>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</si>
  <si>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</si>
  <si>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</si>
  <si>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</si>
  <si>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</si>
  <si>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</si>
  <si>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</si>
  <si>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</si>
  <si>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</si>
  <si>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</si>
  <si>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</si>
  <si>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</si>
  <si>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</si>
  <si>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</si>
  <si>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</si>
  <si>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</si>
  <si>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</si>
  <si>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</si>
  <si>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</si>
  <si>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</si>
  <si>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</si>
  <si>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</si>
  <si>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</si>
  <si>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</si>
  <si>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</si>
  <si>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</si>
  <si>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</si>
  <si>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</si>
  <si>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</si>
  <si>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</si>
  <si>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</si>
  <si>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</si>
  <si>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</si>
  <si>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</si>
  <si>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</si>
  <si>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</si>
  <si>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</si>
  <si>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</si>
  <si>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</si>
  <si>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</si>
  <si>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</si>
  <si>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</si>
  <si>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</si>
  <si>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</si>
  <si>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</si>
  <si>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</si>
  <si>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</si>
  <si>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</si>
  <si>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</si>
  <si>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</si>
  <si>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</si>
  <si>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</si>
  <si>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</si>
  <si>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</si>
  <si>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</si>
  <si>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</si>
  <si>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</si>
  <si>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</si>
  <si>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</si>
  <si>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</si>
  <si>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</si>
  <si>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</si>
  <si>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</si>
  <si>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</si>
  <si>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</si>
  <si>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</si>
  <si>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</si>
  <si>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</si>
  <si>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</si>
  <si>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</si>
  <si>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</si>
  <si>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</si>
  <si>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</si>
  <si>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</si>
  <si>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</si>
  <si>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</si>
  <si>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</si>
  <si>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</si>
  <si>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</si>
  <si>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</si>
  <si>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</si>
  <si>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</si>
  <si>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</si>
  <si>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</si>
  <si>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</si>
  <si>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</si>
  <si>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</si>
  <si>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</si>
  <si>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</si>
  <si>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</si>
  <si>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</si>
  <si>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</si>
  <si>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</si>
  <si>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</si>
  <si>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</si>
  <si>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</si>
  <si>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</si>
  <si>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</si>
  <si>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</si>
  <si>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</si>
  <si>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</si>
  <si>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</si>
  <si>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</si>
  <si>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</si>
  <si>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</si>
  <si>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</si>
  <si>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</si>
  <si>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</si>
  <si>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</si>
  <si>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</si>
  <si>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</si>
  <si>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</si>
  <si>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</si>
  <si>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</si>
  <si>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</si>
  <si>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</si>
  <si>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</si>
  <si>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</si>
  <si>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</si>
  <si>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</si>
  <si>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</si>
  <si>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</si>
  <si>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</si>
  <si>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</si>
  <si>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</si>
  <si>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</si>
  <si>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</si>
  <si>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</si>
  <si>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</si>
  <si>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</si>
  <si>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</si>
  <si>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</si>
  <si>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</si>
  <si>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</si>
  <si>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</si>
  <si>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</si>
  <si>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</si>
  <si>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</si>
  <si>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</si>
  <si>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</si>
  <si>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</si>
  <si>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</si>
  <si>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</si>
  <si>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</si>
  <si>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</si>
  <si>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</si>
  <si>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</si>
  <si>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</si>
  <si>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</si>
  <si>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</si>
  <si>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</si>
  <si>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</si>
  <si>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</si>
  <si>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</si>
  <si>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</si>
  <si>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</si>
  <si>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</si>
  <si>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</si>
  <si>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</si>
  <si>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</si>
  <si>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</si>
  <si>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</si>
  <si>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</si>
  <si>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</si>
  <si>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</si>
  <si>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</si>
  <si>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</si>
  <si>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</si>
  <si>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</si>
  <si>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</si>
  <si>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</si>
  <si>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</si>
  <si>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</si>
  <si>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</si>
  <si>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</si>
  <si>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</si>
  <si>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</si>
  <si>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</si>
  <si>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</si>
  <si>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</si>
  <si>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</si>
  <si>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</si>
  <si>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</si>
  <si>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</si>
  <si>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</si>
  <si>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</si>
  <si>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</si>
  <si>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</si>
  <si>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</si>
  <si>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</si>
  <si>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</si>
  <si>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</si>
  <si>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</si>
  <si>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</si>
  <si>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</si>
  <si>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</si>
  <si>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</si>
  <si>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</si>
  <si>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</si>
  <si>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</si>
  <si>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</si>
  <si>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</si>
  <si>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</si>
  <si>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</si>
  <si>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</si>
  <si>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</si>
  <si>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</si>
  <si>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</si>
  <si>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</si>
  <si>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</si>
  <si>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</si>
  <si>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</si>
  <si>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</si>
  <si>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</si>
  <si>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</si>
  <si>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</si>
  <si>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</si>
  <si>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</si>
  <si>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</si>
  <si>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</si>
  <si>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</si>
  <si>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</si>
  <si>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</si>
  <si>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</si>
  <si>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</si>
  <si>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</si>
  <si>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</si>
  <si>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</si>
  <si>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</si>
  <si>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</si>
  <si>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</si>
  <si>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</si>
  <si>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</si>
  <si>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</si>
  <si>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</si>
  <si>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</si>
  <si>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</si>
  <si>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</si>
  <si>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</si>
  <si>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</si>
  <si>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</si>
  <si>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</si>
  <si>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</si>
  <si>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</si>
  <si>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</si>
  <si>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</si>
  <si>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</si>
  <si>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</si>
  <si>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</si>
  <si>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</si>
  <si>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</si>
  <si>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</si>
  <si>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</si>
  <si>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</si>
  <si>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</si>
  <si>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</si>
  <si>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</si>
  <si>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</si>
  <si>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</si>
  <si>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</si>
  <si>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</si>
  <si>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</si>
  <si>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</si>
  <si>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</si>
  <si>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</si>
  <si>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</si>
  <si>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</si>
  <si>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</si>
  <si>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</si>
  <si>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</si>
  <si>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</si>
  <si>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</si>
  <si>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</si>
  <si>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</si>
  <si>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</si>
  <si>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</si>
  <si>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</si>
  <si>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</si>
  <si>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</si>
  <si>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</si>
  <si>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</si>
  <si>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</si>
  <si>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</si>
  <si>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</si>
  <si>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</si>
  <si>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</si>
  <si>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</si>
  <si>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</si>
  <si>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</si>
  <si>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</si>
  <si>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</si>
  <si>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</si>
  <si>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</si>
  <si>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</si>
  <si>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</si>
  <si>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</si>
  <si>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</si>
  <si>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</si>
  <si>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</si>
  <si>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</si>
  <si>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</si>
  <si>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</si>
  <si>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</si>
  <si>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</si>
  <si>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</si>
  <si>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</si>
  <si>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</si>
  <si>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</si>
  <si>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</si>
  <si>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</si>
  <si>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</si>
  <si>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</si>
  <si>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</si>
  <si>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</si>
  <si>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</si>
  <si>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</si>
  <si>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</si>
  <si>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</si>
  <si>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</si>
  <si>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</si>
  <si>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</si>
  <si>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</si>
  <si>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</si>
  <si>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</si>
  <si>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</si>
  <si>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</si>
  <si>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</si>
  <si>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</si>
  <si>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</si>
  <si>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</si>
  <si>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</si>
  <si>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</si>
  <si>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</si>
  <si>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</si>
  <si>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</si>
  <si>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</si>
  <si>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</si>
  <si>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</si>
  <si>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</si>
  <si>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</si>
  <si>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</si>
  <si>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</si>
  <si>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</si>
  <si>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</si>
  <si>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</si>
  <si>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</si>
  <si>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</si>
  <si>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</si>
  <si>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</si>
  <si>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</si>
  <si>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</si>
  <si>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</si>
  <si>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</si>
  <si>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</si>
  <si>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</si>
  <si>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</si>
  <si>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</si>
  <si>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</si>
  <si>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</si>
  <si>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</si>
  <si>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</si>
  <si>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</si>
  <si>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</si>
  <si>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</si>
  <si>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</si>
  <si>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</si>
  <si>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</si>
  <si>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</si>
  <si>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</si>
  <si>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</si>
  <si>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</si>
  <si>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</si>
  <si>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</si>
  <si>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</si>
  <si>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</si>
  <si>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</si>
  <si>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</si>
  <si>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</si>
  <si>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</si>
  <si>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</si>
  <si>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</si>
  <si>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</si>
  <si>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</si>
  <si>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</si>
  <si>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</si>
  <si>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</si>
  <si>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</si>
  <si>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</si>
  <si>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</si>
  <si>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</si>
  <si>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</si>
  <si>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</si>
  <si>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</si>
  <si>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</si>
  <si>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</si>
  <si>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</si>
  <si>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</si>
  <si>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</si>
  <si>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</si>
  <si>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</si>
  <si>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</si>
  <si>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</si>
  <si>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</si>
  <si>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</si>
  <si>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</si>
  <si>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</si>
  <si>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</si>
  <si>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</si>
  <si>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</si>
  <si>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</si>
  <si>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</si>
  <si>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</si>
  <si>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</si>
  <si>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</si>
  <si>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</si>
  <si>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</si>
  <si>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</si>
  <si>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</si>
  <si>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</si>
  <si>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</si>
  <si>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</si>
  <si>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</si>
  <si>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</si>
  <si>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</si>
  <si>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</si>
  <si>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</si>
  <si>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</si>
  <si>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</si>
  <si>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</si>
  <si>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</si>
  <si>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</si>
  <si>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</si>
  <si>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</si>
  <si>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</si>
  <si>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</si>
  <si>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</si>
  <si>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</si>
  <si>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</si>
  <si>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</si>
  <si>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</si>
  <si>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</si>
  <si>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</si>
  <si>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</si>
  <si>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</si>
  <si>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</si>
  <si>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</si>
  <si>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</si>
  <si>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</si>
  <si>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</si>
  <si>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</si>
  <si>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</si>
  <si>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</si>
  <si>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</si>
  <si>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</si>
  <si>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</si>
  <si>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</si>
  <si>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</si>
  <si>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</si>
  <si>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</si>
  <si>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</si>
  <si>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</si>
  <si>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</si>
  <si>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</si>
  <si>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</si>
  <si>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</si>
  <si>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</si>
  <si>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</si>
  <si>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</si>
  <si>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</si>
  <si>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</si>
  <si>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</si>
  <si>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</si>
  <si>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</si>
  <si>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</si>
  <si>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</si>
  <si>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</si>
  <si>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</si>
  <si>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</si>
  <si>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</si>
  <si>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</si>
  <si>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</si>
  <si>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</si>
  <si>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</si>
  <si>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</si>
  <si>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</si>
  <si>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</si>
  <si>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</si>
  <si>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</si>
  <si>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</si>
  <si>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</si>
  <si>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</si>
  <si>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</si>
  <si>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</si>
  <si>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</si>
  <si>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</si>
  <si>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</si>
  <si>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</si>
  <si>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</si>
  <si>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</si>
  <si>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</si>
  <si>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</si>
  <si>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</si>
  <si>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</si>
  <si>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</si>
  <si>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</si>
  <si>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</si>
  <si>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</si>
  <si>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</si>
  <si>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</si>
  <si>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</si>
  <si>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</si>
  <si>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</si>
  <si>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</si>
  <si>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</si>
  <si>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</si>
  <si>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</si>
  <si>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</si>
  <si>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</si>
  <si>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</si>
  <si>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</si>
  <si>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</si>
  <si>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</si>
  <si>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</si>
  <si>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</si>
  <si>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</si>
  <si>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</si>
  <si>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</si>
  <si>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</si>
  <si>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</si>
  <si>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</si>
  <si>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</si>
  <si>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</si>
  <si>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</si>
  <si>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</si>
  <si>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</si>
  <si>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</si>
  <si>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</si>
  <si>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</si>
  <si>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</si>
  <si>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</si>
  <si>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</si>
  <si>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</si>
  <si>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</si>
  <si>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</si>
  <si>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</si>
  <si>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</si>
  <si>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</si>
  <si>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</si>
  <si>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</si>
  <si>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</si>
  <si>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</si>
  <si>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</si>
  <si>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</si>
  <si>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</si>
  <si>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</si>
  <si>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</si>
  <si>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</si>
  <si>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</si>
  <si>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</si>
  <si>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</si>
  <si>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</si>
  <si>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</si>
  <si>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</si>
  <si>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</si>
  <si>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</si>
  <si>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</si>
  <si>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</si>
  <si>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</si>
  <si>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</si>
  <si>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</si>
  <si>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</si>
  <si>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</si>
  <si>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</si>
  <si>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</si>
  <si>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</si>
  <si>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</si>
  <si>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</si>
  <si>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</si>
  <si>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</si>
  <si>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</si>
  <si>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</si>
  <si>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</si>
  <si>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</si>
  <si>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</si>
  <si>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</si>
  <si>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</si>
  <si>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</si>
  <si>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</si>
  <si>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</si>
  <si>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</si>
  <si>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</si>
  <si>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</si>
  <si>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</si>
  <si>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</si>
  <si>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</si>
  <si>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</si>
  <si>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</si>
  <si>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</si>
  <si>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</si>
  <si>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</si>
  <si>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</si>
  <si>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</si>
  <si>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</si>
  <si>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</si>
  <si>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</si>
  <si>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</si>
  <si>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</si>
  <si>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</si>
  <si>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</si>
  <si>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</si>
  <si>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</si>
  <si>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</si>
  <si>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</si>
  <si>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</si>
  <si>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</si>
  <si>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</si>
  <si>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</si>
  <si>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</si>
  <si>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</si>
  <si>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</si>
  <si>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</si>
  <si>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</si>
  <si>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</si>
  <si>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</si>
  <si>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</si>
  <si>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</si>
  <si>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</si>
  <si>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</si>
  <si>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</si>
  <si>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</si>
  <si>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</si>
  <si>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</si>
  <si>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</si>
  <si>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</si>
  <si>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</si>
  <si>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</si>
  <si>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</si>
  <si>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</si>
  <si>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</si>
  <si>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</si>
  <si>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</si>
  <si>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</si>
  <si>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</si>
  <si>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</si>
  <si>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</si>
  <si>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</si>
  <si>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</si>
  <si>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</si>
  <si>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</si>
  <si>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</si>
  <si>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</si>
  <si>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</si>
  <si>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</si>
  <si>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</si>
  <si>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</si>
  <si>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</si>
  <si>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</si>
  <si>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</si>
  <si>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</si>
  <si>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</si>
  <si>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</si>
  <si>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</si>
  <si>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</si>
  <si>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</si>
  <si>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</si>
  <si>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</si>
  <si>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</si>
  <si>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</si>
  <si>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</si>
  <si>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</si>
  <si>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</si>
  <si>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</si>
  <si>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</si>
  <si>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</si>
  <si>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</si>
  <si>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</si>
  <si>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</si>
  <si>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</si>
  <si>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</si>
  <si>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</si>
  <si>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</si>
  <si>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</si>
  <si>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</si>
  <si>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</si>
  <si>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</si>
  <si>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</si>
  <si>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</si>
  <si>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</si>
  <si>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</si>
  <si>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</si>
  <si>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</si>
  <si>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</si>
  <si>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</si>
  <si>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</si>
  <si>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</si>
  <si>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</si>
  <si>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</si>
  <si>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</si>
  <si>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</si>
  <si>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</si>
  <si>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</si>
  <si>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</si>
  <si>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</si>
  <si>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</si>
  <si>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</si>
  <si>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</si>
  <si>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</si>
  <si>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</si>
  <si>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</si>
  <si>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</si>
  <si>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</si>
  <si>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</si>
  <si>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</si>
  <si>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</si>
  <si>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</si>
  <si>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</si>
  <si>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</si>
  <si>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</si>
  <si>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</si>
  <si>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</si>
  <si>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</si>
  <si>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</si>
  <si>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</si>
  <si>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</si>
  <si>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</si>
  <si>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</si>
  <si>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</si>
  <si>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</si>
  <si>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</si>
  <si>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</si>
  <si>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</si>
  <si>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</si>
  <si>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</si>
  <si>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</si>
  <si>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</si>
  <si>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</si>
  <si>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</si>
  <si>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</si>
  <si>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</si>
  <si>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</si>
  <si>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</si>
  <si>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</si>
  <si>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</si>
  <si>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</si>
  <si>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</si>
  <si>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</si>
  <si>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</si>
  <si>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</si>
  <si>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</si>
  <si>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</si>
  <si>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</si>
  <si>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</si>
  <si>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</si>
  <si>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</si>
  <si>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</si>
  <si>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</si>
  <si>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</si>
  <si>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</si>
  <si>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</si>
  <si>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</si>
  <si>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</si>
  <si>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</si>
  <si>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</si>
  <si>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</si>
  <si>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</si>
  <si>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</si>
  <si>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</si>
  <si>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</si>
  <si>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</si>
  <si>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</si>
  <si>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</si>
  <si>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</si>
  <si>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</si>
  <si>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</si>
  <si>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</si>
  <si>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</si>
  <si>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</si>
  <si>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</si>
  <si>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</si>
  <si>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</si>
  <si>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</si>
  <si>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</si>
  <si>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</si>
  <si>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</si>
  <si>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</si>
  <si>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</si>
  <si>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</si>
  <si>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</si>
  <si>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</si>
  <si>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</si>
  <si>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</si>
  <si>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</si>
  <si>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</si>
  <si>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</si>
  <si>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</si>
  <si>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</si>
  <si>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</si>
  <si>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</si>
  <si>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</si>
  <si>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</si>
  <si>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</si>
  <si>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</si>
  <si>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</si>
  <si>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</si>
  <si>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</si>
  <si>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</si>
  <si>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</si>
  <si>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</si>
  <si>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</si>
  <si>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</si>
  <si>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</si>
  <si>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</si>
  <si>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</si>
  <si>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</si>
  <si>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</si>
  <si>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</si>
  <si>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</si>
  <si>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</si>
  <si>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</si>
  <si>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</si>
  <si>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</si>
  <si>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</si>
  <si>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</si>
  <si>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</si>
  <si>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</si>
  <si>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</si>
  <si>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</si>
  <si>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</si>
  <si>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</si>
  <si>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</si>
  <si>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</si>
  <si>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</si>
  <si>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</si>
  <si>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</si>
  <si>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</si>
  <si>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</si>
  <si>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</si>
  <si>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</si>
  <si>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</si>
  <si>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</si>
  <si>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</si>
  <si>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</si>
  <si>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</si>
  <si>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</si>
  <si>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</si>
  <si>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</si>
  <si>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</si>
  <si>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</si>
  <si>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</si>
  <si>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</si>
  <si>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</si>
  <si>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</si>
  <si>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</si>
  <si>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</si>
  <si>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</si>
  <si>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</si>
  <si>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</si>
  <si>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</si>
  <si>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</si>
  <si>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</si>
  <si>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</si>
  <si>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</si>
  <si>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</si>
  <si>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</si>
  <si>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</si>
  <si>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</si>
  <si>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</si>
  <si>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</si>
  <si>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</si>
  <si>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</si>
  <si>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</si>
  <si>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</si>
  <si>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</si>
  <si>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</si>
  <si>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</si>
  <si>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</si>
  <si>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</si>
  <si>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</si>
  <si>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</si>
  <si>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</si>
  <si>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</si>
  <si>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</si>
  <si>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</si>
  <si>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</si>
  <si>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</si>
  <si>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</si>
  <si>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</si>
  <si>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</si>
  <si>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</si>
  <si>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</si>
  <si>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</si>
  <si>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</si>
  <si>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</si>
  <si>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</si>
  <si>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</si>
  <si>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</si>
  <si>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</si>
  <si>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</si>
  <si>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</si>
  <si>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</si>
  <si>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</si>
  <si>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</si>
  <si>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</si>
  <si>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</si>
  <si>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</si>
  <si>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</si>
  <si>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</si>
  <si>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</si>
  <si>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</si>
  <si>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</si>
  <si>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</si>
  <si>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</si>
  <si>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</si>
  <si>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</si>
  <si>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</si>
  <si>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</si>
  <si>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</si>
  <si>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</si>
  <si>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</si>
  <si>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</si>
  <si>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</si>
  <si>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</si>
  <si>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</si>
  <si>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</si>
  <si>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</si>
  <si>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</si>
  <si>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</si>
  <si>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</si>
  <si>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</si>
  <si>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</si>
  <si>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</si>
  <si>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</si>
  <si>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</si>
  <si>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</si>
  <si>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</si>
  <si>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</si>
  <si>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</si>
  <si>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</si>
  <si>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</si>
  <si>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</si>
  <si>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</si>
  <si>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</si>
  <si>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</si>
  <si>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</si>
  <si>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</si>
  <si>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</si>
  <si>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</si>
  <si>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</si>
  <si>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</si>
  <si>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</si>
  <si>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</si>
  <si>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</si>
  <si>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</si>
  <si>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</si>
  <si>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</si>
  <si>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</si>
  <si>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</si>
  <si>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</si>
  <si>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</si>
  <si>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</si>
  <si>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</si>
  <si>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</si>
  <si>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</si>
  <si>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</si>
  <si>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</si>
  <si>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</si>
  <si>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</si>
  <si>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</si>
  <si>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</si>
  <si>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</si>
  <si>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</si>
  <si>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</si>
  <si>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</si>
  <si>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</si>
  <si>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</si>
  <si>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</si>
  <si>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</si>
  <si>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</si>
  <si>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</si>
  <si>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</si>
  <si>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</si>
  <si>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</si>
  <si>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</si>
  <si>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</si>
  <si>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</si>
  <si>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</si>
  <si>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</si>
  <si>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</si>
  <si>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</si>
  <si>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</si>
  <si>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</si>
  <si>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</si>
  <si>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</si>
  <si>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</si>
  <si>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</si>
  <si>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</si>
  <si>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</si>
  <si>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</si>
  <si>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</si>
  <si>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</si>
  <si>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</si>
  <si>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</si>
  <si>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</si>
  <si>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</si>
  <si>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</si>
  <si>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</si>
  <si>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</si>
  <si>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</si>
  <si>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</si>
  <si>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</si>
  <si>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</si>
  <si>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</si>
  <si>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</si>
  <si>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</si>
  <si>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</si>
  <si>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</si>
  <si>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</si>
  <si>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</si>
  <si>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</si>
  <si>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</si>
  <si>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</si>
  <si>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</si>
  <si>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</si>
  <si>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</si>
  <si>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</si>
  <si>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</si>
  <si>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</si>
  <si>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</si>
  <si>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</si>
  <si>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</si>
  <si>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</si>
  <si>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</si>
  <si>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</si>
  <si>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</si>
  <si>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</si>
  <si>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</si>
  <si>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</si>
  <si>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</si>
  <si>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</si>
  <si>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</si>
  <si>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</si>
  <si>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</si>
  <si>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</si>
  <si>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</si>
  <si>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</si>
  <si>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</si>
  <si>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</si>
  <si>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</si>
  <si>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</si>
  <si>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</si>
  <si>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</si>
  <si>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</si>
  <si>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</si>
  <si>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</si>
  <si>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</si>
  <si>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</si>
  <si>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</si>
  <si>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</si>
  <si>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</si>
  <si>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</si>
  <si>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</si>
  <si>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</si>
  <si>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</si>
  <si>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</si>
  <si>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</si>
  <si>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</si>
  <si>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</si>
  <si>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</si>
  <si>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</si>
  <si>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</si>
  <si>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</si>
  <si>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</si>
  <si>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</si>
  <si>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</si>
  <si>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</si>
  <si>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</si>
  <si>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</si>
  <si>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</si>
  <si>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</si>
  <si>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</si>
  <si>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</si>
  <si>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</si>
  <si>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</si>
  <si>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</si>
  <si>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</si>
  <si>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</si>
  <si>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</si>
  <si>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</si>
  <si>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</si>
  <si>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</si>
  <si>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</si>
  <si>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</si>
  <si>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</si>
  <si>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</si>
  <si>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</si>
  <si>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</si>
  <si>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</si>
  <si>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</si>
  <si>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</si>
  <si>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</si>
  <si>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</si>
  <si>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</si>
  <si>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</si>
  <si>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</si>
  <si>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</si>
  <si>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</si>
  <si>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</si>
  <si>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</si>
  <si>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</si>
  <si>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</si>
  <si>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</si>
  <si>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</si>
  <si>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</si>
  <si>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</si>
  <si>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</si>
  <si>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</si>
  <si>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</si>
  <si>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</si>
  <si>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</si>
  <si>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</si>
  <si>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</si>
  <si>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</si>
  <si>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</si>
  <si>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</si>
  <si>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</si>
  <si>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</si>
  <si>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</si>
  <si>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</si>
  <si>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</si>
  <si>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</si>
  <si>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</si>
  <si>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</si>
  <si>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</si>
  <si>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</si>
  <si>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</si>
  <si>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</si>
  <si>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</si>
  <si>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</si>
  <si>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</si>
  <si>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</si>
  <si>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</si>
  <si>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</si>
  <si>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</si>
  <si>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</si>
  <si>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</si>
  <si>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</si>
  <si>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</si>
  <si>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</si>
  <si>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</si>
  <si>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</si>
  <si>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</si>
  <si>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</si>
  <si>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</si>
  <si>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</si>
  <si>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</si>
  <si>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</si>
  <si>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</si>
  <si>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</si>
  <si>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</si>
  <si>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</si>
  <si>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</si>
  <si>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</si>
  <si>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</si>
  <si>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</si>
  <si>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</si>
  <si>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</si>
  <si>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</si>
  <si>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</si>
  <si>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</si>
  <si>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</si>
  <si>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</si>
  <si>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</si>
  <si>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</si>
  <si>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</si>
  <si>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</si>
  <si>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</si>
  <si>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</si>
  <si>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</si>
  <si>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</si>
  <si>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</si>
  <si>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</si>
  <si>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</si>
  <si>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</si>
  <si>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</si>
  <si>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</si>
  <si>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</si>
  <si>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</si>
  <si>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</si>
  <si>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</si>
  <si>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</si>
  <si>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</si>
  <si>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</si>
  <si>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</si>
  <si>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</si>
  <si>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</si>
  <si>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</si>
  <si>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</si>
  <si>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</si>
  <si>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</si>
  <si>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</si>
  <si>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</si>
  <si>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</si>
  <si>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</si>
  <si>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</si>
  <si>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</si>
  <si>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</si>
  <si>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</si>
  <si>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</si>
  <si>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</si>
  <si>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</si>
  <si>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</si>
  <si>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</si>
  <si>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</si>
  <si>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</si>
  <si>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</si>
  <si>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</si>
  <si>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</si>
  <si>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</si>
  <si>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</si>
  <si>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</si>
  <si>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</si>
  <si>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</si>
  <si>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</si>
  <si>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</si>
  <si>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</si>
  <si>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</si>
  <si>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</si>
  <si>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</si>
  <si>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</si>
  <si>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</si>
  <si>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</si>
  <si>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</si>
  <si>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</si>
  <si>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</si>
  <si>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</si>
  <si>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</si>
  <si>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</si>
  <si>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</si>
  <si>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</si>
  <si>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</si>
  <si>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</si>
  <si>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</si>
  <si>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</si>
  <si>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</si>
  <si>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</si>
  <si>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</si>
  <si>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</si>
  <si>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</si>
  <si>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</si>
  <si>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</si>
  <si>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</si>
  <si>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</si>
  <si>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</si>
  <si>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</si>
  <si>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</si>
  <si>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</si>
  <si>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</si>
  <si>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</si>
  <si>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</si>
  <si>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</si>
  <si>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</si>
  <si>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</si>
  <si>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</si>
  <si>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</si>
  <si>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</si>
  <si>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</si>
  <si>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</si>
  <si>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</si>
  <si>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</si>
  <si>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</si>
  <si>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</si>
  <si>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</si>
  <si>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</si>
  <si>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</si>
  <si>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</si>
  <si>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</si>
  <si>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</si>
  <si>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</si>
  <si>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</si>
  <si>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</si>
  <si>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</si>
  <si>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</si>
  <si>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</si>
  <si>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</si>
  <si>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</si>
  <si>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</si>
  <si>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</si>
  <si>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</si>
  <si>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</si>
  <si>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</si>
  <si>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</si>
  <si>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</si>
  <si>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</si>
  <si>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</si>
  <si>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</si>
  <si>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</si>
  <si>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</si>
  <si>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</si>
  <si>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</si>
  <si>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</si>
  <si>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</si>
  <si>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</si>
  <si>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</si>
  <si>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</si>
  <si>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</si>
  <si>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</si>
  <si>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</si>
  <si>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</si>
  <si>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</si>
  <si>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</si>
  <si>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</si>
  <si>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</si>
  <si>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</si>
  <si>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</si>
  <si>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</si>
  <si>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</si>
  <si>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</si>
  <si>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</si>
  <si>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</si>
  <si>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</si>
  <si>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</si>
  <si>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</si>
  <si>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</si>
  <si>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</si>
  <si>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</si>
  <si>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</si>
  <si>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</si>
  <si>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</si>
  <si>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</si>
  <si>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</si>
  <si>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</si>
  <si>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</si>
  <si>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</si>
  <si>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</si>
  <si>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</si>
  <si>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</si>
  <si>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</si>
  <si>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</si>
  <si>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</si>
  <si>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</si>
  <si>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</si>
  <si>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</si>
  <si>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</si>
  <si>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</si>
  <si>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</si>
  <si>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</si>
  <si>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</si>
  <si>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</si>
  <si>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</si>
  <si>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</si>
  <si>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</si>
  <si>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</si>
  <si>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</si>
  <si>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</si>
  <si>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</si>
  <si>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</si>
  <si>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</si>
  <si>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</si>
  <si>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</si>
  <si>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</si>
  <si>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</si>
  <si>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</si>
  <si>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</si>
  <si>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</si>
  <si>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</si>
  <si>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</si>
  <si>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</si>
  <si>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</si>
  <si>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</si>
  <si>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</si>
  <si>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</si>
  <si>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</si>
  <si>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</si>
  <si>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</si>
  <si>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</si>
  <si>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</si>
  <si>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</si>
  <si>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</si>
  <si>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</si>
  <si>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</si>
  <si>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</si>
  <si>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</si>
  <si>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</si>
  <si>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</si>
  <si>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</si>
  <si>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</si>
  <si>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</si>
  <si>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</si>
  <si>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</si>
  <si>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</si>
  <si>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</si>
  <si>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</si>
  <si>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</si>
  <si>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</si>
  <si>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</si>
  <si>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</si>
  <si>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</si>
  <si>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</si>
  <si>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</si>
  <si>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</si>
  <si>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</si>
  <si>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</si>
  <si>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</si>
  <si>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</si>
  <si>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</si>
  <si>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</si>
  <si>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</si>
  <si>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</si>
  <si>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</si>
  <si>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</si>
  <si>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</si>
  <si>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</si>
  <si>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</si>
  <si>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</si>
  <si>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</si>
  <si>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</si>
  <si>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</si>
  <si>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</si>
  <si>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</si>
  <si>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</si>
  <si>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</si>
  <si>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</si>
  <si>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</si>
  <si>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</si>
  <si>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</si>
  <si>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</si>
  <si>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</si>
  <si>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</si>
  <si>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</si>
  <si>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</si>
  <si>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</si>
  <si>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</si>
  <si>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</si>
  <si>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</si>
  <si>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</si>
  <si>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</si>
  <si>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</si>
  <si>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</si>
  <si>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</si>
  <si>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</si>
  <si>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</si>
  <si>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</si>
  <si>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</si>
  <si>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</si>
  <si>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</si>
  <si>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</si>
  <si>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</si>
  <si>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</si>
  <si>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</si>
  <si>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</si>
  <si>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</si>
  <si>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</si>
  <si>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</si>
  <si>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</si>
  <si>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</si>
  <si>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</si>
  <si>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</si>
  <si>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</si>
  <si>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</si>
  <si>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</si>
  <si>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</si>
  <si>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</si>
  <si>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</si>
  <si>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</si>
  <si>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</si>
  <si>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</si>
  <si>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</si>
  <si>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</si>
  <si>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</si>
  <si>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</si>
  <si>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</si>
  <si>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</si>
  <si>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</si>
  <si>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</si>
  <si>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</si>
  <si>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</si>
  <si>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</si>
  <si>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</si>
  <si>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</si>
  <si>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</si>
  <si>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</si>
  <si>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</si>
  <si>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</si>
  <si>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</si>
  <si>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</si>
  <si>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</si>
  <si>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</si>
  <si>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</si>
  <si>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</si>
  <si>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</si>
  <si>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</si>
  <si>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</si>
  <si>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</si>
  <si>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</si>
  <si>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</si>
  <si>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</si>
  <si>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</si>
  <si>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</si>
  <si>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</si>
  <si>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</si>
  <si>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</si>
  <si>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</si>
  <si>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</si>
  <si>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</si>
  <si>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</si>
  <si>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</si>
  <si>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</si>
  <si>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</si>
  <si>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</si>
  <si>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</si>
  <si>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</si>
  <si>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</si>
  <si>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</si>
  <si>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</si>
  <si>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</si>
  <si>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</si>
  <si>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</si>
  <si>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</si>
  <si>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</si>
  <si>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</si>
  <si>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</si>
  <si>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</si>
  <si>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</si>
  <si>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</si>
  <si>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</si>
  <si>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</si>
  <si>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</si>
  <si>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</si>
  <si>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</si>
  <si>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</si>
  <si>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</si>
  <si>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</si>
  <si>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</si>
  <si>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</si>
  <si>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</si>
  <si>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</si>
  <si>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</si>
  <si>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</si>
  <si>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</si>
  <si>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</si>
  <si>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</si>
  <si>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</si>
  <si>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</si>
  <si>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</si>
  <si>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</si>
  <si>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</si>
  <si>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</si>
  <si>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</si>
  <si>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</si>
  <si>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</si>
  <si>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</si>
  <si>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</si>
  <si>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</si>
  <si>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</si>
  <si>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</si>
  <si>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</si>
  <si>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</si>
  <si>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</si>
  <si>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</si>
  <si>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</si>
  <si>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</si>
  <si>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</si>
  <si>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</si>
  <si>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</si>
  <si>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</si>
  <si>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</si>
  <si>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</si>
  <si>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</si>
  <si>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</si>
  <si>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</si>
  <si>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</si>
  <si>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</si>
  <si>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</si>
  <si>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</si>
  <si>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</si>
  <si>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</si>
  <si>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</si>
  <si>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</si>
  <si>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</si>
  <si>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</si>
  <si>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</si>
  <si>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</si>
  <si>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</si>
  <si>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</si>
  <si>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</si>
  <si>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</si>
  <si>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</si>
  <si>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</si>
  <si>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</si>
  <si>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</si>
  <si>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</si>
  <si>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</si>
  <si>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</si>
  <si>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</si>
  <si>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</si>
  <si>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</si>
  <si>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</si>
  <si>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</si>
  <si>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</si>
  <si>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</si>
  <si>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</si>
  <si>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</si>
  <si>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</si>
  <si>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</si>
  <si>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</si>
  <si>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</si>
  <si>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</si>
  <si>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</si>
  <si>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</si>
  <si>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</si>
  <si>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</si>
  <si>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</si>
  <si>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</si>
  <si>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</si>
  <si>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</si>
  <si>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</si>
  <si>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</si>
  <si>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</si>
  <si>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</si>
  <si>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</si>
  <si>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</si>
  <si>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</si>
  <si>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</si>
  <si>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</si>
  <si>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</si>
  <si>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</si>
  <si>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</si>
  <si>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</si>
  <si>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</si>
  <si>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</si>
  <si>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</si>
  <si>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</si>
  <si>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</si>
  <si>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</si>
  <si>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</si>
  <si>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</si>
  <si>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</si>
  <si>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</si>
  <si>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</si>
  <si>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</si>
  <si>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</si>
  <si>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</si>
  <si>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</si>
  <si>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</si>
  <si>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</si>
  <si>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</si>
  <si>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</si>
  <si>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</si>
  <si>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</si>
  <si>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</si>
  <si>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</si>
  <si>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</si>
  <si>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</si>
  <si>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</si>
  <si>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</si>
  <si>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</si>
  <si>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</si>
  <si>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</si>
  <si>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</si>
  <si>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</si>
  <si>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</si>
  <si>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</si>
  <si>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</si>
  <si>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</si>
  <si>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</si>
  <si>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</si>
  <si>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</si>
  <si>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</si>
  <si>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</si>
  <si>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</si>
  <si>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</si>
  <si>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</si>
  <si>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</si>
  <si>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</si>
  <si>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</si>
  <si>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</si>
  <si>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</si>
  <si>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</si>
  <si>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</si>
  <si>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</si>
  <si>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</si>
  <si>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</si>
  <si>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</si>
  <si>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</si>
  <si>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</si>
  <si>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</si>
  <si>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</si>
  <si>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</si>
  <si>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</si>
  <si>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</si>
  <si>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</si>
  <si>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</si>
  <si>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</si>
  <si>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</si>
  <si>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</si>
  <si>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</si>
  <si>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</si>
  <si>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</si>
  <si>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</si>
  <si>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</si>
  <si>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</si>
  <si>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</si>
  <si>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</si>
  <si>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</si>
  <si>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</si>
  <si>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</si>
  <si>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</si>
  <si>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</si>
  <si>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</si>
  <si>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</si>
  <si>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</si>
  <si>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</si>
  <si>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</si>
  <si>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</si>
  <si>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</si>
  <si>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</si>
  <si>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</si>
  <si>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</si>
  <si>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</si>
  <si>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</si>
  <si>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</si>
  <si>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</si>
  <si>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</si>
  <si>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</si>
  <si>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</si>
  <si>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</si>
  <si>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</si>
  <si>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</si>
  <si>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</si>
  <si>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</si>
  <si>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</si>
  <si>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</si>
  <si>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</si>
  <si>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</si>
  <si>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</si>
  <si>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</si>
  <si>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</si>
  <si>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</si>
  <si>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</si>
  <si>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</si>
  <si>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</si>
  <si>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</si>
  <si>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</si>
  <si>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</si>
  <si>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</si>
  <si>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</si>
  <si>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</si>
  <si>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</si>
  <si>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</si>
  <si>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</si>
  <si>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</si>
  <si>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</si>
  <si>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</si>
  <si>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</si>
  <si>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</si>
  <si>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</si>
  <si>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</si>
  <si>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</si>
  <si>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</si>
  <si>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</si>
  <si>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</si>
  <si>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</si>
  <si>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</si>
  <si>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</si>
  <si>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</si>
  <si>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</si>
  <si>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</si>
  <si>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</si>
  <si>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</si>
  <si>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</si>
  <si>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</si>
  <si>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</si>
  <si>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</si>
  <si>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</si>
  <si>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</si>
  <si>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</si>
  <si>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</si>
  <si>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</si>
  <si>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</si>
  <si>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</si>
  <si>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</si>
  <si>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</si>
  <si>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</si>
  <si>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</si>
  <si>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</si>
  <si>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</si>
  <si>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</si>
  <si>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</si>
  <si>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</si>
  <si>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</si>
  <si>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</si>
  <si>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</si>
  <si>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</si>
  <si>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</si>
  <si>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</si>
  <si>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</si>
  <si>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</si>
  <si>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</si>
  <si>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</si>
  <si>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</si>
  <si>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</si>
  <si>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</si>
  <si>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</si>
  <si>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</si>
  <si>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</si>
  <si>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</si>
  <si>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</si>
  <si>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</si>
  <si>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</si>
  <si>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</si>
  <si>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</si>
  <si>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</si>
  <si>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</si>
  <si>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</si>
  <si>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</si>
  <si>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</si>
  <si>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</si>
  <si>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</si>
  <si>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</si>
  <si>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</si>
  <si>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</si>
  <si>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</si>
  <si>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</si>
  <si>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</si>
  <si>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</si>
  <si>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</si>
  <si>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</si>
  <si>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</si>
  <si>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</si>
  <si>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</si>
  <si>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</si>
  <si>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</si>
  <si>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</si>
  <si>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</si>
  <si>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</si>
  <si>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</si>
  <si>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</si>
  <si>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</si>
  <si>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</si>
  <si>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</si>
  <si>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</si>
  <si>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</si>
  <si>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</si>
  <si>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</si>
  <si>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</si>
  <si>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</si>
  <si>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</si>
  <si>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</si>
  <si>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</si>
  <si>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</si>
  <si>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</si>
  <si>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</si>
  <si>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</si>
  <si>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</si>
  <si>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</si>
  <si>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</si>
  <si>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</si>
  <si>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</si>
  <si>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</si>
  <si>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</si>
  <si>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</si>
  <si>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</si>
  <si>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</si>
  <si>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</si>
  <si>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</si>
  <si>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</si>
  <si>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</si>
  <si>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</si>
  <si>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</si>
  <si>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</si>
  <si>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</si>
  <si>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</si>
  <si>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</si>
  <si>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</si>
  <si>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</si>
  <si>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</si>
  <si>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</si>
  <si>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</si>
  <si>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</si>
  <si>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</si>
  <si>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</si>
  <si>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</si>
  <si>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</si>
  <si>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</si>
  <si>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</si>
  <si>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</si>
  <si>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</si>
  <si>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</si>
  <si>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</si>
  <si>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</si>
  <si>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</si>
  <si>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</si>
  <si>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</si>
  <si>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</si>
  <si>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</si>
  <si>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</si>
  <si>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</si>
  <si>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</si>
  <si>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</si>
  <si>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</si>
  <si>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</si>
  <si>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</si>
  <si>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</si>
  <si>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</si>
  <si>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</si>
  <si>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</si>
  <si>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</si>
  <si>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</si>
  <si>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</si>
  <si>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</si>
  <si>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</si>
  <si>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</si>
  <si>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</si>
  <si>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</si>
  <si>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</si>
  <si>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</si>
  <si>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</si>
  <si>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</si>
  <si>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</si>
  <si>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</si>
  <si>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</si>
  <si>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</si>
  <si>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</si>
  <si>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</si>
  <si>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</si>
  <si>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</si>
  <si>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</si>
  <si>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</si>
  <si>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</si>
  <si>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</si>
  <si>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</si>
  <si>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</si>
  <si>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</si>
  <si>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</si>
  <si>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</si>
  <si>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</si>
  <si>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</si>
  <si>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</si>
  <si>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</si>
  <si>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</si>
  <si>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</si>
  <si>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</si>
  <si>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</si>
  <si>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</si>
  <si>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</si>
  <si>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</si>
  <si>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</si>
  <si>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</si>
  <si>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</si>
  <si>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</si>
  <si>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</si>
  <si>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</si>
  <si>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</si>
  <si>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</si>
  <si>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</si>
  <si>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</si>
  <si>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</si>
  <si>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</si>
  <si>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</si>
  <si>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</si>
  <si>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</si>
  <si>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</si>
  <si>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</si>
  <si>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</si>
  <si>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</si>
  <si>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</si>
  <si>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</si>
  <si>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</si>
  <si>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</si>
  <si>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</si>
  <si>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</si>
  <si>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</si>
  <si>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</si>
  <si>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</si>
  <si>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</si>
  <si>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</si>
  <si>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</si>
  <si>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</si>
  <si>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</si>
  <si>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</si>
  <si>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</si>
  <si>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</si>
  <si>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</si>
  <si>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</si>
  <si>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</si>
  <si>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</si>
  <si>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</si>
  <si>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</si>
  <si>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</si>
  <si>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</si>
  <si>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</si>
  <si>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</si>
  <si>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</si>
  <si>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</si>
  <si>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</si>
  <si>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</si>
  <si>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</si>
  <si>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</si>
  <si>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</si>
  <si>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</si>
  <si>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</si>
  <si>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</si>
  <si>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</si>
  <si>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</si>
  <si>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</si>
  <si>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</si>
  <si>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</si>
  <si>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</si>
  <si>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</si>
  <si>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</si>
  <si>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</si>
  <si>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</si>
  <si>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</si>
  <si>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</si>
  <si>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</si>
  <si>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</si>
  <si>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</si>
  <si>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</si>
  <si>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</si>
  <si>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</si>
  <si>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</si>
  <si>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</si>
  <si>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</si>
  <si>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</si>
  <si>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</si>
  <si>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</si>
  <si>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</si>
  <si>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</si>
  <si>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</si>
  <si>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</si>
  <si>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</si>
  <si>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</si>
  <si>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</si>
  <si>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</si>
  <si>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</si>
  <si>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</si>
  <si>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</si>
  <si>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</si>
  <si>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</si>
  <si>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</si>
  <si>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</si>
  <si>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</si>
  <si>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</si>
  <si>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</si>
  <si>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</si>
  <si>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</si>
  <si>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</si>
  <si>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</si>
  <si>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</si>
  <si>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</si>
  <si>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</si>
  <si>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</si>
  <si>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</si>
  <si>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</si>
  <si>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</si>
  <si>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</si>
  <si>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</si>
  <si>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</si>
  <si>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</si>
  <si>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</si>
  <si>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</si>
  <si>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</si>
  <si>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</si>
  <si>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</si>
  <si>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</si>
  <si>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</si>
  <si>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</si>
  <si>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</si>
  <si>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</si>
  <si>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</si>
  <si>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</si>
  <si>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</si>
  <si>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</si>
  <si>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</si>
  <si>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</si>
  <si>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</si>
  <si>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</si>
  <si>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</si>
  <si>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</si>
  <si>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</si>
  <si>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</si>
  <si>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</si>
  <si>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</si>
  <si>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</si>
  <si>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</si>
  <si>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</si>
  <si>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</si>
  <si>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</si>
  <si>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</si>
  <si>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</si>
  <si>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</si>
  <si>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</si>
  <si>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</si>
  <si>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</si>
  <si>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</si>
  <si>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</si>
  <si>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</si>
  <si>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</si>
  <si>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</si>
  <si>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</si>
  <si>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</si>
  <si>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</si>
  <si>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</si>
  <si>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</si>
  <si>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</si>
  <si>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</si>
  <si>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</si>
  <si>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</si>
  <si>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</si>
  <si>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</si>
  <si>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</si>
  <si>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</si>
  <si>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</si>
  <si>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</si>
  <si>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</si>
  <si>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</si>
  <si>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</si>
  <si>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</si>
  <si>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</si>
  <si>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</si>
  <si>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</si>
  <si>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</si>
  <si>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</si>
  <si>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</si>
  <si>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</si>
  <si>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</si>
  <si>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</si>
  <si>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</si>
  <si>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</si>
  <si>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</si>
  <si>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</si>
  <si>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</si>
  <si>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</si>
  <si>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</si>
  <si>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</si>
  <si>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</si>
  <si>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</si>
  <si>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</si>
  <si>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</si>
  <si>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</si>
  <si>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</si>
  <si>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</si>
  <si>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</si>
  <si>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</si>
  <si>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</si>
  <si>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</si>
  <si>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</si>
  <si>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</si>
  <si>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</si>
  <si>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</si>
  <si>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</si>
  <si>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</si>
  <si>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</si>
  <si>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</si>
  <si>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</si>
  <si>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</si>
  <si>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</si>
  <si>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</si>
  <si>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</si>
  <si>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</si>
  <si>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</si>
  <si>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</si>
  <si>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</si>
  <si>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</si>
  <si>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</si>
  <si>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</si>
  <si>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</si>
  <si>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</si>
  <si>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</si>
  <si>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</si>
  <si>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</si>
  <si>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</si>
  <si>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</si>
  <si>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</si>
  <si>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</si>
  <si>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</si>
  <si>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</si>
  <si>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</si>
  <si>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</si>
  <si>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</si>
  <si>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</si>
  <si>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</si>
  <si>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</si>
  <si>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</si>
  <si>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</si>
  <si>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</si>
  <si>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</si>
  <si>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</si>
  <si>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</si>
  <si>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</si>
  <si>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</si>
  <si>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</si>
  <si>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</si>
  <si>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</si>
  <si>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</si>
  <si>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</si>
  <si>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</si>
  <si>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</si>
  <si>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</si>
  <si>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</si>
  <si>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</si>
  <si>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</si>
  <si>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</si>
  <si>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</si>
  <si>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</si>
  <si>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</si>
  <si>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</si>
  <si>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</si>
  <si>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</si>
  <si>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</si>
  <si>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</si>
  <si>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</si>
  <si>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</si>
  <si>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</si>
  <si>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</si>
  <si>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</si>
  <si>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</si>
  <si>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</si>
  <si>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</si>
  <si>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</si>
  <si>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</si>
  <si>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</si>
  <si>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</si>
  <si>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</si>
  <si>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</si>
  <si>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</si>
  <si>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</si>
  <si>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</si>
  <si>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</si>
  <si>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</si>
  <si>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</si>
  <si>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</si>
  <si>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</si>
  <si>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</si>
  <si>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</si>
  <si>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</si>
  <si>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</si>
  <si>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</si>
  <si>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</si>
  <si>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</si>
  <si>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</si>
  <si>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</si>
  <si>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</si>
  <si>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</si>
  <si>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</si>
  <si>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</si>
  <si>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</si>
  <si>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</si>
  <si>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</si>
  <si>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</si>
  <si>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</si>
  <si>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</si>
  <si>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</si>
  <si>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</si>
  <si>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</si>
  <si>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</si>
  <si>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</si>
  <si>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</si>
  <si>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</si>
  <si>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</si>
  <si>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</si>
  <si>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</si>
  <si>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</si>
  <si>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</si>
  <si>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</si>
  <si>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</si>
  <si>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</si>
  <si>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</si>
  <si>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</si>
  <si>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</si>
  <si>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</si>
  <si>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</si>
  <si>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</si>
  <si>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</si>
  <si>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</si>
  <si>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</si>
  <si>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</si>
  <si>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</si>
  <si>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</si>
  <si>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</si>
  <si>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</si>
  <si>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</si>
  <si>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</si>
  <si>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</si>
  <si>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</si>
  <si>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</si>
  <si>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</si>
  <si>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</si>
  <si>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</si>
  <si>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</si>
  <si>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</si>
  <si>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</si>
  <si>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</si>
  <si>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</si>
  <si>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</si>
  <si>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</si>
  <si>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</si>
  <si>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</si>
  <si>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</si>
  <si>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</si>
  <si>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</si>
  <si>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</si>
  <si>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</si>
  <si>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</si>
  <si>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</si>
  <si>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</si>
  <si>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</si>
  <si>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</si>
  <si>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</si>
  <si>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</si>
  <si>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</si>
  <si>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</si>
  <si>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</si>
  <si>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</si>
  <si>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</si>
  <si>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</si>
  <si>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</si>
  <si>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</si>
  <si>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</si>
  <si>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</si>
  <si>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</si>
  <si>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</si>
  <si>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</si>
  <si>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</si>
  <si>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</si>
  <si>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</si>
  <si>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</si>
  <si>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</si>
  <si>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</si>
  <si>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</si>
  <si>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</si>
  <si>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</si>
  <si>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</si>
  <si>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</si>
  <si>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</si>
  <si>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</si>
  <si>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</si>
  <si>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</si>
  <si>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</si>
  <si>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</si>
  <si>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</si>
  <si>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</si>
  <si>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</si>
  <si>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</si>
  <si>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</si>
  <si>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</si>
  <si>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</si>
  <si>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</si>
  <si>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</si>
  <si>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</si>
  <si>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</si>
  <si>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</si>
  <si>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</si>
  <si>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</si>
  <si>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</si>
  <si>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</si>
  <si>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</si>
  <si>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</si>
  <si>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</si>
  <si>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</si>
  <si>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</si>
  <si>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</si>
  <si>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</si>
  <si>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</si>
  <si>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</si>
  <si>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</si>
  <si>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</si>
  <si>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</si>
  <si>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</si>
  <si>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</si>
  <si>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</si>
  <si>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</si>
  <si>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</si>
  <si>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</si>
  <si>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</si>
  <si>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</si>
  <si>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</si>
  <si>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</si>
  <si>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</si>
  <si>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</si>
  <si>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</si>
  <si>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</si>
  <si>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</si>
  <si>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</si>
  <si>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</si>
  <si>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</si>
  <si>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</si>
  <si>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</si>
  <si>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</si>
  <si>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</si>
  <si>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</si>
  <si>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</si>
  <si>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</si>
  <si>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</si>
  <si>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</si>
  <si>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</si>
  <si>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</si>
  <si>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</si>
  <si>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</si>
  <si>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</si>
  <si>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</si>
  <si>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</si>
  <si>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</si>
  <si>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</si>
  <si>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</si>
  <si>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</si>
  <si>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</si>
  <si>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</si>
  <si>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</si>
  <si>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</si>
  <si>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</si>
  <si>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</si>
  <si>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</si>
  <si>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</si>
  <si>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</si>
  <si>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</si>
  <si>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</si>
  <si>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</si>
  <si>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</si>
  <si>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</si>
  <si>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</si>
  <si>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</si>
  <si>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</si>
  <si>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</si>
  <si>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</si>
  <si>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</si>
  <si>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</si>
  <si>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</si>
  <si>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</si>
  <si>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</si>
  <si>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</si>
  <si>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</si>
  <si>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</si>
  <si>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</si>
  <si>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</si>
  <si>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</si>
  <si>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</si>
  <si>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</si>
  <si>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</si>
  <si>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</si>
  <si>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</si>
  <si>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</si>
  <si>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</si>
  <si>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</si>
  <si>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</si>
  <si>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</si>
  <si>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</si>
  <si>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</si>
  <si>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</si>
  <si>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</si>
  <si>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</si>
  <si>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</si>
  <si>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</si>
  <si>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</si>
  <si>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</si>
  <si>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</si>
  <si>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</si>
  <si>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</si>
  <si>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</si>
  <si>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</si>
  <si>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</si>
  <si>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</si>
  <si>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</si>
  <si>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</si>
  <si>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</si>
  <si>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</si>
  <si>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</si>
  <si>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</si>
  <si>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</si>
  <si>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</si>
  <si>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</si>
  <si>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</si>
  <si>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</si>
  <si>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</si>
  <si>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</si>
  <si>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</si>
  <si>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</si>
  <si>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</si>
  <si>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</si>
  <si>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</si>
  <si>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</si>
  <si>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</si>
  <si>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</si>
  <si>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</si>
  <si>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</si>
  <si>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</si>
  <si>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</si>
  <si>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</si>
  <si>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</si>
  <si>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</si>
  <si>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</si>
  <si>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</si>
  <si>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</si>
  <si>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</si>
  <si>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</si>
  <si>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</si>
  <si>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</si>
  <si>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</si>
  <si>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</si>
  <si>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</si>
  <si>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</si>
  <si>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</si>
  <si>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</si>
  <si>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</si>
  <si>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</si>
  <si>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</si>
  <si>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</si>
  <si>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</si>
  <si>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</si>
  <si>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</si>
  <si>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</si>
  <si>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</si>
  <si>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</si>
  <si>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</si>
  <si>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</si>
  <si>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</si>
  <si>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</si>
  <si>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</si>
  <si>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</si>
  <si>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</si>
  <si>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</si>
  <si>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</si>
  <si>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</si>
  <si>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</si>
  <si>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</si>
  <si>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</si>
  <si>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</si>
  <si>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</si>
  <si>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</si>
  <si>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</si>
  <si>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</si>
  <si>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</si>
  <si>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</si>
  <si>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</si>
  <si>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</si>
  <si>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</si>
  <si>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</si>
  <si>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</si>
  <si>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</si>
  <si>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</si>
  <si>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</si>
  <si>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</si>
  <si>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</si>
  <si>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</si>
  <si>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</si>
  <si>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</si>
  <si>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</si>
  <si>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</si>
  <si>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</si>
  <si>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</si>
  <si>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</si>
  <si>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</si>
  <si>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</si>
  <si>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</si>
  <si>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</si>
  <si>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</si>
  <si>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</si>
  <si>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</si>
  <si>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</si>
  <si>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</si>
  <si>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</si>
  <si>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</si>
  <si>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</si>
  <si>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</si>
  <si>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</si>
  <si>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</si>
  <si>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</si>
  <si>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</si>
  <si>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</si>
  <si>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</si>
  <si>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</si>
  <si>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</si>
  <si>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</si>
  <si>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</si>
  <si>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</si>
  <si>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</si>
  <si>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</si>
  <si>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</si>
  <si>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</si>
  <si>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</si>
  <si>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</si>
  <si>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</si>
  <si>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</si>
  <si>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</si>
  <si>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</si>
  <si>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</si>
  <si>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</si>
  <si>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</si>
  <si>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</si>
  <si>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</si>
  <si>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</si>
  <si>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</si>
  <si>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</si>
  <si>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</si>
  <si>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</si>
  <si>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</si>
  <si>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</si>
  <si>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</si>
  <si>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</si>
  <si>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</si>
  <si>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</si>
  <si>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</si>
  <si>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</si>
  <si>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</si>
  <si>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</si>
  <si>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</si>
  <si>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</si>
  <si>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</si>
  <si>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</si>
  <si>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</si>
  <si>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</si>
  <si>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</si>
  <si>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</si>
  <si>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</si>
  <si>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</si>
  <si>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</si>
  <si>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</si>
  <si>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</si>
  <si>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</si>
  <si>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</si>
  <si>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</si>
  <si>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</si>
  <si>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</si>
  <si>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</si>
  <si>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</si>
  <si>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</si>
  <si>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</si>
  <si>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</si>
  <si>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</si>
  <si>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</si>
  <si>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</si>
  <si>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</si>
  <si>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</si>
  <si>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</si>
  <si>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</si>
  <si>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</si>
  <si>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</si>
  <si>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</si>
  <si>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</si>
  <si>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</si>
  <si>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</si>
  <si>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</si>
  <si>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</si>
  <si>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</si>
  <si>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</si>
  <si>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</si>
  <si>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</si>
  <si>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</si>
  <si>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</si>
  <si>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</si>
  <si>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</si>
  <si>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</si>
  <si>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</si>
  <si>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</si>
  <si>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</si>
  <si>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</si>
  <si>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</si>
  <si>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</si>
  <si>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</si>
  <si>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</si>
  <si>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</si>
  <si>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</si>
  <si>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</si>
  <si>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</si>
  <si>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</si>
  <si>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</si>
  <si>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</si>
  <si>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</si>
  <si>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</si>
  <si>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</si>
  <si>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</si>
  <si>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</si>
  <si>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</si>
  <si>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</si>
  <si>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</si>
  <si>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</si>
  <si>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</si>
  <si>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</si>
  <si>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</si>
  <si>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</si>
  <si>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</si>
  <si>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</si>
  <si>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</si>
  <si>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</si>
  <si>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</si>
  <si>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</si>
  <si>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</si>
  <si>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</si>
  <si>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</si>
  <si>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</si>
  <si>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</si>
  <si>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</si>
  <si>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</si>
  <si>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</si>
  <si>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</si>
  <si>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</si>
  <si>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</si>
  <si>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</si>
  <si>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</si>
  <si>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</si>
  <si>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</si>
  <si>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</si>
  <si>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</si>
  <si>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</si>
  <si>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</si>
  <si>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</si>
  <si>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</si>
  <si>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</si>
  <si>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</si>
  <si>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</si>
  <si>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</si>
  <si>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</si>
  <si>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</si>
  <si>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</si>
  <si>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</si>
  <si>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</si>
  <si>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</si>
  <si>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</si>
  <si>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</si>
  <si>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</si>
  <si>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</si>
  <si>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</si>
  <si>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</si>
  <si>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</si>
  <si>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</si>
  <si>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</si>
  <si>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</si>
  <si>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</si>
  <si>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</si>
  <si>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</si>
  <si>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</si>
  <si>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</si>
  <si>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</si>
  <si>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</si>
  <si>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</si>
  <si>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</si>
  <si>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</si>
  <si>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</si>
  <si>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</si>
  <si>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</si>
  <si>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</si>
  <si>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</si>
  <si>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</si>
  <si>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</si>
  <si>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</si>
  <si>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</si>
  <si>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</si>
  <si>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</si>
  <si>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</si>
  <si>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</si>
  <si>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</si>
  <si>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</si>
  <si>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</si>
  <si>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</si>
  <si>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</si>
  <si>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</si>
  <si>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</si>
  <si>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</si>
  <si>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</si>
  <si>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</si>
  <si>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</si>
  <si>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</si>
  <si>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</si>
  <si>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</si>
  <si>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</si>
  <si>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</si>
  <si>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</si>
  <si>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</si>
  <si>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</si>
  <si>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</si>
  <si>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</si>
  <si>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</si>
  <si>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</si>
  <si>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</si>
  <si>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</si>
  <si>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</si>
  <si>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</si>
  <si>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</si>
  <si>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</si>
  <si>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</si>
  <si>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</si>
  <si>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</si>
  <si>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</si>
  <si>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</si>
  <si>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</si>
  <si>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</si>
  <si>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</si>
  <si>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</si>
  <si>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</si>
  <si>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</si>
  <si>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</si>
  <si>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</si>
  <si>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</si>
  <si>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</si>
  <si>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</si>
  <si>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</si>
  <si>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</si>
  <si>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</si>
  <si>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</si>
  <si>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</si>
  <si>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</si>
  <si>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</si>
  <si>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</si>
  <si>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</si>
  <si>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</si>
  <si>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</si>
  <si>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</si>
  <si>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</si>
  <si>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</si>
  <si>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</si>
  <si>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</si>
  <si>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</si>
  <si>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</si>
  <si>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</si>
  <si>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</si>
  <si>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</si>
  <si>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</si>
  <si>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</si>
  <si>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</si>
  <si>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</si>
  <si>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</si>
  <si>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</si>
  <si>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</si>
  <si>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</si>
  <si>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</si>
  <si>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</si>
  <si>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</si>
  <si>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</si>
  <si>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</si>
  <si>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</si>
  <si>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</si>
  <si>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</si>
  <si>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</si>
  <si>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</si>
  <si>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</si>
  <si>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</si>
  <si>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</si>
  <si>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</si>
  <si>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</si>
  <si>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</si>
  <si>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</si>
  <si>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</si>
  <si>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</si>
  <si>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</si>
  <si>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</si>
  <si>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</si>
  <si>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</si>
  <si>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</si>
  <si>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</si>
  <si>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</si>
  <si>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</si>
  <si>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</si>
  <si>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</si>
  <si>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</si>
  <si>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</si>
  <si>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</si>
  <si>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</si>
  <si>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</si>
  <si>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</si>
  <si>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</si>
  <si>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</si>
  <si>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</si>
  <si>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</si>
  <si>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</si>
  <si>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</si>
  <si>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</si>
  <si>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</si>
  <si>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</si>
  <si>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</si>
  <si>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</si>
  <si>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</si>
  <si>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</si>
  <si>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</si>
  <si>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</si>
  <si>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</si>
  <si>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</si>
  <si>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</si>
  <si>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</si>
  <si>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</si>
  <si>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</si>
  <si>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</si>
  <si>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</si>
  <si>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</si>
  <si>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</si>
  <si>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</si>
  <si>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</si>
  <si>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</si>
  <si>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</si>
  <si>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</si>
  <si>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</si>
  <si>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</si>
  <si>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</si>
  <si>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</si>
  <si>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</si>
  <si>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</si>
  <si>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</si>
  <si>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</si>
  <si>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</si>
  <si>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</si>
  <si>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</si>
  <si>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</si>
  <si>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</si>
  <si>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</si>
  <si>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</si>
  <si>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</si>
  <si>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</si>
  <si>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</si>
  <si>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</si>
  <si>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</si>
  <si>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</si>
  <si>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</si>
  <si>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</si>
  <si>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</si>
  <si>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</si>
  <si>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</si>
  <si>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</si>
  <si>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</si>
  <si>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</si>
  <si>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</si>
  <si>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</si>
  <si>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</si>
  <si>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</si>
  <si>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</si>
  <si>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</si>
  <si>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</si>
  <si>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</si>
  <si>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</si>
  <si>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</si>
  <si>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</si>
  <si>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</si>
  <si>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</si>
  <si>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</si>
  <si>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</si>
  <si>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</si>
  <si>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</si>
  <si>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</si>
  <si>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</si>
  <si>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</si>
  <si>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</si>
  <si>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</si>
  <si>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</si>
  <si>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</si>
  <si>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</si>
  <si>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</si>
  <si>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</si>
  <si>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</si>
  <si>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</si>
  <si>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</si>
  <si>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</si>
  <si>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</si>
  <si>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</si>
  <si>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</si>
  <si>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</si>
  <si>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</si>
  <si>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</si>
  <si>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</si>
  <si>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</si>
  <si>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</si>
  <si>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</si>
  <si>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</si>
  <si>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</si>
  <si>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</si>
  <si>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</si>
  <si>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</si>
  <si>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</si>
  <si>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</si>
  <si>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</si>
  <si>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</si>
  <si>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</si>
  <si>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</si>
  <si>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</si>
  <si>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</si>
  <si>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</si>
  <si>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</si>
  <si>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</si>
  <si>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</si>
  <si>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</si>
  <si>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</si>
  <si>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</si>
  <si>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</si>
  <si>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</si>
  <si>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</si>
  <si>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</si>
  <si>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</si>
  <si>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</si>
  <si>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</si>
  <si>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</si>
  <si>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</si>
  <si>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</si>
  <si>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</si>
  <si>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</si>
  <si>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</si>
  <si>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</si>
  <si>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</si>
  <si>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</si>
  <si>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</si>
  <si>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</si>
  <si>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</si>
  <si>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</si>
  <si>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</si>
  <si>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</si>
  <si>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</si>
  <si>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</si>
  <si>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</si>
  <si>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</si>
  <si>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</si>
  <si>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</si>
  <si>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</si>
  <si>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</si>
  <si>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</si>
  <si>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</si>
  <si>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</si>
  <si>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</si>
  <si>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</si>
  <si>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</si>
  <si>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</si>
  <si>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</si>
  <si>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</si>
  <si>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</si>
  <si>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</si>
  <si>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</si>
  <si>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</si>
  <si>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</si>
  <si>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</si>
  <si>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</si>
  <si>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</si>
  <si>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</si>
  <si>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</si>
  <si>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</si>
  <si>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</si>
  <si>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</si>
  <si>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</si>
  <si>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</si>
  <si>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</si>
  <si>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</si>
  <si>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</si>
  <si>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</si>
  <si>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</si>
  <si>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</si>
  <si>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</si>
  <si>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</si>
  <si>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</si>
  <si>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</si>
  <si>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</si>
  <si>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</si>
  <si>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</si>
  <si>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</si>
  <si>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</si>
  <si>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</si>
  <si>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</si>
  <si>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</si>
  <si>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</si>
  <si>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</si>
  <si>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</si>
  <si>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</si>
  <si>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</si>
  <si>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</si>
  <si>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</si>
  <si>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</si>
  <si>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</si>
  <si>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</si>
  <si>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</si>
  <si>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</si>
  <si>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</si>
  <si>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</si>
  <si>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</si>
  <si>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</si>
  <si>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</si>
  <si>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</si>
  <si>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</si>
  <si>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</si>
  <si>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</si>
  <si>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</si>
  <si>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</si>
  <si>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</si>
  <si>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</si>
  <si>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</si>
  <si>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</si>
  <si>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</si>
  <si>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</si>
  <si>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</si>
  <si>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</si>
  <si>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</si>
  <si>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</si>
  <si>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</si>
  <si>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</si>
  <si>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</si>
  <si>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</si>
  <si>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</si>
  <si>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</si>
  <si>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</si>
  <si>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</si>
  <si>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</si>
  <si>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</si>
  <si>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</si>
  <si>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</si>
  <si>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</si>
  <si>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</si>
  <si>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</si>
  <si>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</si>
  <si>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</si>
  <si>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</si>
  <si>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</si>
  <si>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</si>
  <si>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</si>
  <si>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</si>
  <si>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</si>
  <si>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</si>
  <si>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</si>
  <si>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</si>
  <si>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</si>
  <si>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</si>
  <si>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</si>
  <si>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</si>
  <si>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</si>
  <si>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</si>
  <si>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</si>
  <si>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</si>
  <si>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</si>
  <si>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</si>
  <si>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</si>
  <si>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</si>
  <si>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</si>
  <si>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</si>
  <si>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</si>
  <si>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</si>
  <si>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</si>
  <si>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</si>
  <si>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</si>
  <si>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</si>
  <si>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</si>
  <si>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</si>
  <si>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</si>
  <si>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</si>
  <si>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</si>
  <si>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</si>
  <si>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</si>
  <si>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</si>
  <si>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</si>
  <si>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</si>
  <si>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</si>
  <si>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</si>
  <si>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</si>
  <si>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</si>
  <si>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</si>
  <si>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</si>
  <si>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</si>
  <si>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</si>
  <si>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</si>
  <si>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</si>
  <si>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</si>
  <si>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</si>
  <si>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</si>
  <si>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</si>
  <si>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</si>
  <si>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</si>
  <si>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</si>
  <si>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</si>
  <si>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</si>
  <si>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</si>
  <si>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</si>
  <si>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</si>
  <si>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</si>
  <si>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</si>
  <si>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</si>
  <si>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</si>
  <si>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</si>
  <si>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</si>
  <si>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</si>
  <si>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</si>
  <si>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</si>
  <si>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</si>
  <si>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</si>
  <si>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</si>
  <si>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</si>
  <si>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</si>
  <si>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</si>
  <si>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</si>
  <si>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</si>
  <si>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</si>
  <si>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</si>
  <si>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</si>
  <si>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</si>
  <si>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</si>
  <si>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</si>
  <si>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</si>
  <si>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</si>
  <si>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</si>
  <si>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</si>
  <si>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</si>
  <si>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</si>
  <si>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</si>
  <si>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</si>
  <si>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</si>
  <si>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</si>
  <si>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</si>
  <si>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</si>
  <si>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</si>
  <si>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</si>
  <si>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</si>
  <si>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</si>
  <si>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</si>
  <si>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</si>
  <si>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</si>
  <si>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</si>
  <si>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</si>
  <si>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</si>
  <si>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</si>
  <si>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</si>
  <si>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</si>
  <si>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</si>
  <si>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</si>
  <si>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</si>
  <si>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</si>
  <si>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</si>
  <si>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</si>
  <si>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</si>
  <si>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</si>
  <si>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</si>
  <si>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</si>
  <si>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</si>
  <si>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</si>
  <si>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</si>
  <si>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</si>
  <si>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</si>
  <si>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</si>
  <si>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</si>
  <si>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</si>
  <si>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</si>
  <si>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</si>
  <si>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</si>
  <si>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</si>
  <si>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</si>
  <si>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</si>
  <si>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</si>
  <si>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</si>
  <si>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</si>
  <si>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</si>
  <si>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</si>
  <si>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</si>
  <si>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</si>
  <si>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</si>
  <si>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</si>
  <si>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</si>
  <si>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</si>
  <si>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</si>
  <si>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</si>
  <si>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</si>
  <si>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</si>
  <si>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</si>
  <si>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</si>
  <si>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</si>
  <si>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</si>
  <si>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</si>
  <si>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</si>
  <si>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</si>
  <si>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</si>
  <si>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</si>
  <si>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</si>
  <si>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</si>
  <si>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</si>
  <si>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</si>
  <si>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</si>
  <si>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</si>
  <si>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</si>
  <si>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</si>
  <si>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</si>
  <si>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</si>
  <si>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</si>
  <si>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</si>
  <si>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</si>
  <si>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</si>
  <si>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</si>
  <si>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</si>
  <si>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</si>
  <si>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</si>
  <si>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</si>
  <si>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</si>
  <si>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</si>
  <si>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</si>
  <si>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</si>
  <si>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</si>
  <si>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</si>
  <si>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</si>
  <si>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</si>
  <si>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</si>
  <si>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</si>
  <si>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</si>
  <si>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</si>
  <si>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</si>
  <si>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</si>
  <si>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</si>
  <si>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</si>
  <si>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</si>
  <si>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</si>
  <si>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</si>
  <si>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</si>
  <si>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</si>
  <si>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</si>
  <si>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</si>
  <si>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</si>
  <si>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</si>
  <si>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</si>
  <si>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</si>
  <si>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</si>
  <si>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</si>
  <si>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</si>
  <si>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</si>
  <si>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</si>
  <si>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</si>
  <si>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</si>
  <si>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</si>
  <si>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</si>
  <si>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</si>
  <si>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</si>
  <si>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</si>
  <si>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</si>
  <si>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</si>
  <si>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</si>
  <si>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</si>
  <si>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</si>
  <si>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</si>
  <si>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</si>
  <si>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</si>
  <si>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</si>
  <si>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</si>
  <si>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</si>
  <si>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</si>
  <si>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</si>
  <si>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</si>
  <si>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</si>
  <si>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</si>
  <si>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</si>
  <si>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</si>
  <si>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</si>
  <si>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</si>
  <si>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</si>
  <si>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</si>
  <si>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</si>
  <si>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</si>
  <si>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</si>
  <si>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</si>
  <si>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</si>
  <si>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</si>
  <si>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</si>
  <si>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</si>
  <si>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</si>
  <si>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</si>
  <si>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</si>
  <si>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</si>
  <si>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</si>
  <si>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</si>
  <si>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</si>
  <si>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</si>
  <si>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</si>
  <si>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</si>
  <si>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</si>
  <si>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</si>
  <si>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</si>
  <si>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</si>
  <si>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</si>
  <si>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</si>
  <si>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</si>
  <si>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</si>
  <si>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</si>
  <si>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</si>
  <si>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</si>
  <si>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</si>
  <si>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</si>
  <si>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</si>
  <si>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</si>
  <si>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</si>
  <si>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</si>
  <si>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</si>
  <si>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</si>
  <si>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</si>
  <si>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</si>
  <si>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</si>
  <si>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</si>
  <si>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</si>
  <si>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</si>
  <si>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</si>
  <si>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</si>
  <si>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</si>
  <si>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</si>
  <si>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</si>
  <si>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</si>
  <si>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</si>
  <si>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</si>
  <si>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</si>
  <si>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</si>
  <si>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</si>
  <si>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</si>
  <si>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</si>
  <si>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</si>
  <si>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</si>
  <si>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</si>
  <si>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</si>
  <si>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</si>
  <si>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</si>
  <si>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</si>
  <si>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</si>
  <si>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</si>
  <si>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</si>
  <si>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</si>
  <si>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</si>
  <si>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</si>
  <si>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</si>
  <si>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</si>
  <si>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</si>
  <si>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</si>
  <si>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</si>
  <si>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</si>
  <si>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</si>
  <si>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</si>
  <si>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</si>
  <si>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</si>
  <si>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</si>
  <si>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</si>
  <si>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</si>
  <si>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</si>
  <si>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</si>
  <si>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</si>
  <si>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</si>
  <si>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</si>
  <si>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</si>
  <si>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</si>
  <si>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</si>
  <si>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</si>
  <si>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</si>
  <si>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</si>
  <si>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</si>
  <si>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</si>
  <si>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</si>
  <si>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</si>
  <si>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</si>
  <si>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</si>
  <si>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</si>
  <si>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</si>
  <si>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</si>
  <si>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</si>
  <si>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</si>
  <si>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</si>
  <si>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</si>
  <si>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</si>
  <si>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</si>
  <si>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</si>
  <si>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</si>
  <si>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</si>
  <si>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</si>
  <si>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</si>
  <si>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</si>
  <si>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</si>
  <si>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</si>
  <si>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</si>
  <si>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</si>
  <si>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</si>
  <si>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</si>
  <si>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</si>
  <si>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</si>
  <si>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</si>
  <si>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</si>
  <si>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</si>
  <si>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</si>
  <si>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</si>
  <si>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</si>
  <si>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</si>
  <si>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</si>
  <si>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</si>
  <si>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</si>
  <si>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</si>
  <si>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</si>
  <si>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</si>
  <si>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</si>
  <si>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</si>
  <si>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</si>
  <si>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</si>
  <si>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</si>
  <si>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</si>
  <si>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</si>
  <si>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</si>
  <si>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</si>
  <si>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</si>
  <si>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</si>
  <si>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</si>
  <si>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</si>
  <si>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</si>
  <si>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</si>
  <si>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</si>
  <si>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</si>
  <si>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</si>
  <si>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</si>
  <si>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</si>
  <si>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</si>
  <si>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</si>
  <si>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</si>
  <si>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</si>
  <si>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</si>
  <si>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</si>
  <si>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</si>
  <si>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</si>
  <si>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</si>
  <si>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</si>
  <si>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</si>
  <si>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</si>
  <si>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</si>
  <si>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</si>
  <si>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</si>
  <si>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</si>
  <si>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</si>
  <si>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</si>
  <si>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</si>
  <si>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</si>
  <si>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</si>
  <si>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</si>
  <si>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</si>
  <si>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</si>
  <si>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</si>
  <si>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</si>
  <si>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</si>
  <si>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</si>
  <si>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</si>
  <si>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</si>
  <si>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</si>
  <si>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</si>
  <si>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</si>
  <si>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</si>
  <si>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</si>
  <si>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</si>
  <si>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</si>
  <si>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</si>
  <si>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</si>
  <si>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</si>
  <si>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</si>
  <si>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</si>
  <si>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</si>
  <si>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</si>
  <si>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</si>
  <si>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</si>
  <si>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</si>
  <si>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</si>
  <si>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</si>
  <si>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</si>
  <si>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</si>
  <si>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</si>
  <si>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</si>
  <si>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</si>
  <si>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</si>
  <si>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</si>
  <si>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</si>
  <si>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</si>
  <si>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</si>
  <si>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</si>
  <si>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</si>
  <si>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</si>
  <si>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</si>
  <si>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</si>
  <si>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</si>
  <si>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</si>
  <si>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</si>
  <si>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</si>
  <si>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</si>
  <si>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</si>
  <si>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</si>
  <si>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</si>
  <si>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</si>
  <si>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</si>
  <si>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</si>
  <si>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</si>
  <si>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</si>
  <si>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</si>
  <si>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</si>
  <si>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</si>
  <si>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</si>
  <si>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</si>
  <si>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</si>
  <si>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</si>
  <si>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</si>
  <si>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</si>
  <si>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</si>
  <si>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</si>
  <si>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</si>
  <si>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</si>
  <si>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</si>
  <si>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</si>
  <si>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</si>
  <si>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</si>
  <si>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</si>
  <si>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</si>
  <si>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</si>
  <si>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</si>
  <si>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</si>
  <si>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</si>
  <si>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</si>
  <si>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</si>
  <si>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</si>
  <si>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</si>
  <si>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</si>
  <si>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</si>
  <si>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</si>
  <si>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</si>
  <si>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</si>
  <si>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</si>
  <si>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</si>
  <si>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</si>
  <si>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</si>
  <si>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</si>
  <si>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</si>
  <si>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</si>
  <si>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</si>
  <si>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</si>
  <si>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</si>
  <si>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</si>
  <si>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</si>
  <si>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</si>
  <si>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</si>
  <si>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</si>
  <si>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</si>
  <si>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</si>
  <si>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</si>
  <si>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</si>
  <si>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</si>
  <si>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</si>
  <si>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</si>
  <si>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</si>
  <si>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</si>
  <si>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</si>
  <si>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</si>
  <si>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</si>
  <si>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</si>
  <si>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</si>
  <si>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</si>
  <si>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</si>
  <si>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</si>
  <si>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</si>
  <si>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</si>
  <si>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</si>
  <si>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</si>
  <si>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</si>
  <si>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</si>
  <si>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</si>
  <si>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</si>
  <si>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</si>
  <si>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</si>
  <si>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</si>
  <si>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</si>
  <si>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</si>
  <si>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</si>
  <si>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</si>
  <si>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</si>
  <si>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</si>
  <si>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</si>
  <si>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</si>
  <si>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</si>
  <si>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</si>
  <si>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</si>
  <si>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</si>
  <si>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</si>
  <si>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</si>
  <si>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</si>
  <si>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</si>
  <si>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</si>
  <si>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</si>
  <si>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</si>
  <si>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</si>
  <si>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</si>
  <si>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</si>
  <si>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</si>
  <si>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</si>
  <si>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</si>
  <si>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</si>
  <si>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</si>
  <si>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</si>
  <si>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</si>
  <si>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</si>
  <si>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</si>
  <si>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</si>
  <si>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</si>
  <si>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</si>
  <si>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</si>
  <si>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</si>
  <si>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</si>
  <si>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</si>
  <si>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</si>
  <si>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</si>
  <si>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</si>
  <si>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</si>
  <si>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</si>
  <si>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</si>
  <si>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</si>
  <si>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</si>
  <si>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</si>
  <si>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</si>
  <si>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</si>
  <si>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</si>
  <si>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</si>
  <si>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</si>
  <si>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</si>
  <si>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</si>
  <si>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</si>
  <si>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</si>
  <si>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</si>
  <si>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</si>
  <si>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</si>
  <si>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</si>
  <si>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</si>
  <si>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</si>
  <si>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</si>
  <si>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</si>
  <si>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</si>
  <si>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</si>
  <si>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</si>
  <si>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</si>
  <si>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</si>
  <si>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</si>
  <si>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</si>
  <si>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</si>
  <si>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</si>
  <si>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</si>
  <si>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</si>
  <si>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</si>
  <si>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</si>
  <si>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</si>
  <si>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</si>
  <si>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</si>
  <si>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</si>
  <si>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</si>
  <si>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</si>
  <si>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</si>
  <si>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</si>
  <si>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</si>
  <si>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</si>
  <si>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</si>
  <si>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</si>
  <si>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</si>
  <si>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</si>
  <si>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</si>
  <si>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</si>
  <si>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</si>
  <si>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</si>
  <si>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</si>
  <si>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</si>
  <si>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</si>
  <si>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</si>
  <si>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</si>
  <si>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</si>
  <si>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</si>
  <si>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</si>
  <si>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</si>
  <si>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</si>
  <si>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</si>
  <si>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</si>
  <si>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</si>
  <si>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</si>
  <si>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</si>
  <si>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</si>
  <si>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</si>
  <si>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</si>
  <si>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</si>
  <si>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</si>
  <si>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</si>
  <si>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</si>
  <si>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</si>
  <si>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</si>
  <si>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</si>
  <si>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</si>
  <si>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</si>
  <si>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</si>
  <si>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</si>
  <si>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</si>
  <si>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</si>
  <si>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</si>
  <si>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</si>
  <si>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</si>
  <si>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</si>
  <si>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</si>
  <si>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</si>
  <si>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</si>
  <si>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</si>
  <si>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</si>
  <si>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</si>
  <si>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</si>
  <si>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</si>
  <si>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</si>
  <si>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</si>
  <si>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</si>
  <si>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</si>
  <si>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</si>
  <si>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</si>
  <si>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</si>
  <si>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</si>
  <si>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</si>
  <si>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</si>
  <si>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</si>
  <si>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</si>
  <si>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</si>
  <si>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</si>
  <si>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</si>
  <si>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</si>
  <si>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</si>
  <si>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</si>
  <si>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</si>
  <si>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</si>
  <si>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</si>
  <si>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</si>
  <si>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</si>
  <si>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</si>
  <si>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</si>
  <si>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</si>
  <si>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</si>
  <si>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</si>
  <si>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</si>
  <si>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</si>
  <si>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</si>
  <si>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</si>
  <si>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</si>
  <si>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</si>
  <si>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</si>
  <si>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</si>
  <si>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</si>
  <si>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</si>
  <si>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</si>
  <si>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</si>
  <si>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</si>
  <si>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</si>
  <si>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</si>
  <si>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</si>
  <si>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</si>
  <si>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</si>
  <si>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</si>
  <si>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</si>
  <si>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</si>
  <si>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</si>
  <si>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</si>
  <si>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</si>
  <si>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</si>
  <si>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</si>
  <si>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</si>
  <si>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</si>
  <si>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</si>
  <si>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</si>
  <si>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</si>
  <si>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</si>
  <si>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</si>
  <si>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</si>
  <si>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</si>
  <si>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</si>
  <si>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</si>
  <si>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</si>
  <si>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</si>
  <si>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</si>
  <si>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</si>
  <si>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</si>
  <si>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</si>
  <si>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</si>
  <si>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</si>
  <si>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</si>
  <si>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</si>
  <si>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</si>
  <si>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</si>
  <si>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</si>
  <si>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</si>
  <si>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</si>
  <si>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</si>
  <si>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</si>
  <si>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</si>
  <si>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</si>
  <si>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</si>
  <si>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</si>
  <si>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</si>
  <si>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</si>
  <si>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</si>
  <si>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</si>
  <si>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</si>
  <si>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</si>
  <si>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</si>
  <si>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</si>
  <si>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</si>
  <si>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</si>
  <si>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</si>
  <si>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</si>
  <si>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</si>
  <si>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</si>
  <si>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</si>
  <si>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</si>
  <si>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</si>
  <si>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</si>
  <si>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</si>
  <si>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</si>
  <si>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</si>
  <si>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</si>
  <si>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</si>
  <si>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</si>
  <si>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</si>
  <si>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</si>
  <si>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</si>
  <si>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</si>
  <si>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</si>
  <si>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</si>
  <si>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</si>
  <si>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</si>
  <si>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</si>
  <si>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</si>
  <si>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</si>
  <si>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</si>
  <si>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</si>
  <si>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</si>
  <si>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</si>
  <si>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</si>
  <si>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</si>
  <si>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</si>
  <si>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</si>
  <si>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</si>
  <si>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</si>
  <si>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</si>
  <si>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</si>
  <si>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</si>
  <si>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</si>
  <si>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</si>
  <si>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</si>
  <si>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</si>
  <si>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</si>
  <si>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</si>
  <si>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</si>
  <si>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</si>
  <si>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</si>
  <si>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</si>
  <si>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</si>
  <si>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</si>
  <si>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</si>
  <si>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</si>
  <si>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</si>
  <si>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</si>
  <si>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</si>
  <si>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</si>
  <si>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</si>
  <si>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</si>
  <si>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</si>
  <si>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</si>
  <si>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</si>
  <si>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</si>
  <si>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</si>
  <si>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</si>
  <si>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</si>
  <si>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</si>
  <si>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</si>
  <si>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</si>
  <si>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</si>
  <si>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</si>
  <si>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</si>
  <si>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</si>
  <si>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</si>
  <si>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</si>
  <si>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</si>
  <si>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</si>
  <si>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</si>
  <si>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</si>
  <si>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</si>
  <si>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</si>
  <si>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</si>
  <si>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</si>
  <si>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</si>
  <si>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</si>
  <si>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</si>
  <si>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</si>
  <si>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</si>
  <si>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</si>
  <si>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</si>
  <si>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</si>
  <si>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</si>
  <si>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</si>
  <si>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</si>
  <si>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</si>
  <si>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</si>
  <si>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</si>
  <si>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</si>
  <si>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</si>
  <si>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</si>
  <si>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</si>
  <si>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</si>
  <si>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</si>
  <si>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</si>
  <si>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</si>
  <si>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</si>
  <si>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</si>
  <si>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</si>
  <si>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</si>
  <si>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</si>
  <si>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</si>
  <si>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</si>
  <si>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</si>
  <si>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</si>
  <si>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</si>
  <si>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</si>
  <si>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</si>
  <si>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</si>
  <si>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</si>
  <si>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</si>
  <si>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</si>
  <si>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</si>
  <si>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</si>
  <si>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</si>
  <si>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</si>
  <si>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</si>
  <si>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</si>
  <si>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</si>
  <si>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</si>
  <si>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</si>
  <si>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</si>
  <si>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</si>
  <si>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</si>
  <si>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</si>
  <si>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</si>
  <si>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</si>
  <si>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</si>
  <si>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</si>
  <si>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</si>
  <si>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</si>
  <si>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</si>
  <si>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</si>
  <si>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</si>
  <si>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</si>
  <si>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</si>
  <si>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</si>
  <si>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</si>
  <si>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</si>
  <si>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</si>
  <si>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</si>
  <si>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</si>
  <si>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</si>
  <si>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</si>
  <si>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</si>
  <si>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</si>
  <si>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</si>
  <si>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</si>
  <si>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</si>
  <si>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</si>
  <si>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</si>
  <si>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</si>
  <si>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</si>
  <si>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</si>
  <si>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</si>
  <si>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</si>
  <si>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</si>
  <si>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</si>
  <si>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</si>
  <si>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</si>
  <si>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</si>
  <si>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</si>
  <si>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</si>
  <si>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</si>
  <si>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</si>
  <si>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</si>
  <si>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</si>
  <si>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</si>
  <si>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</si>
  <si>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</si>
  <si>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</si>
  <si>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</si>
  <si>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</si>
  <si>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</si>
  <si>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</si>
  <si>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</si>
  <si>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</si>
  <si>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</si>
  <si>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</si>
  <si>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</si>
  <si>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</si>
  <si>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</si>
  <si>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</si>
  <si>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</si>
  <si>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</si>
  <si>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</si>
  <si>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</si>
  <si>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</si>
  <si>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</si>
  <si>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</si>
  <si>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</si>
  <si>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</si>
  <si>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</si>
  <si>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</si>
  <si>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</si>
  <si>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</si>
  <si>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</si>
  <si>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</si>
  <si>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</si>
  <si>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</si>
  <si>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</si>
  <si>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</si>
  <si>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</si>
  <si>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</si>
  <si>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</si>
  <si>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</si>
  <si>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</si>
  <si>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</si>
  <si>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</si>
  <si>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</si>
  <si>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</si>
  <si>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</si>
  <si>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</si>
  <si>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</si>
  <si>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</si>
  <si>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</si>
  <si>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</si>
  <si>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</si>
  <si>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</si>
  <si>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</si>
  <si>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</si>
  <si>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</si>
  <si>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</si>
  <si>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</si>
  <si>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</si>
  <si>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</si>
  <si>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</si>
  <si>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</si>
  <si>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</si>
  <si>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</si>
  <si>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</si>
  <si>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</si>
  <si>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</si>
  <si>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</si>
  <si>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</si>
  <si>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</si>
  <si>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</si>
  <si>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</si>
  <si>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</si>
  <si>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</si>
  <si>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</si>
  <si>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</si>
  <si>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</si>
  <si>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</si>
  <si>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</si>
  <si>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</si>
  <si>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</si>
  <si>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</si>
  <si>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</si>
  <si>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</si>
  <si>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</si>
  <si>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</si>
  <si>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</si>
  <si>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</si>
  <si>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</si>
  <si>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</si>
  <si>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</si>
  <si>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</si>
  <si>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</si>
  <si>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</si>
  <si>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</si>
  <si>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</si>
  <si>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</si>
  <si>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</si>
  <si>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</si>
  <si>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</si>
  <si>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</si>
  <si>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</si>
  <si>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</si>
  <si>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</si>
  <si>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</si>
  <si>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</si>
  <si>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</si>
  <si>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</si>
  <si>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</si>
  <si>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</si>
  <si>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</si>
  <si>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</si>
  <si>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</si>
  <si>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</si>
  <si>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</si>
  <si>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</si>
  <si>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</si>
  <si>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</si>
  <si>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</si>
  <si>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</si>
  <si>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</si>
  <si>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</si>
  <si>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</si>
  <si>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</si>
  <si>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</si>
  <si>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</si>
  <si>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</si>
  <si>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</si>
  <si>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</si>
  <si>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</si>
  <si>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</si>
  <si>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</si>
  <si>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</si>
  <si>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</si>
  <si>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</si>
  <si>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</si>
  <si>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</si>
  <si>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</si>
  <si>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</si>
  <si>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</si>
  <si>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</si>
  <si>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</si>
  <si>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</si>
  <si>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</si>
  <si>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</si>
  <si>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</si>
  <si>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</si>
  <si>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</si>
  <si>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</si>
  <si>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</si>
  <si>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</si>
  <si>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</si>
  <si>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</si>
  <si>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</si>
  <si>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</si>
  <si>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</si>
  <si>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</si>
  <si>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</si>
  <si>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</si>
  <si>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</si>
  <si>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</si>
  <si>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</si>
  <si>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</si>
  <si>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</si>
  <si>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</si>
  <si>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</si>
  <si>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</si>
  <si>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</si>
  <si>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</si>
  <si>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</si>
  <si>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</si>
  <si>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</si>
  <si>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</si>
  <si>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</si>
  <si>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</si>
  <si>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</si>
  <si>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</si>
  <si>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</si>
  <si>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</si>
  <si>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</si>
  <si>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</si>
  <si>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</si>
  <si>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</si>
  <si>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</si>
  <si>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</si>
  <si>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</si>
  <si>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</si>
  <si>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</si>
  <si>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</si>
  <si>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</si>
  <si>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</si>
  <si>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</si>
  <si>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</si>
  <si>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</si>
  <si>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</si>
  <si>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</si>
  <si>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</si>
  <si>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</si>
  <si>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</si>
  <si>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</si>
  <si>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</si>
  <si>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</si>
  <si>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</si>
  <si>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</si>
  <si>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</si>
  <si>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</si>
  <si>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</si>
  <si>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</si>
  <si>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</si>
  <si>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</si>
  <si>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</si>
  <si>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</si>
  <si>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</si>
  <si>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</si>
  <si>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</si>
  <si>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</si>
  <si>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</si>
  <si>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</si>
  <si>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</si>
  <si>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</si>
  <si>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</si>
  <si>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</si>
  <si>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</si>
  <si>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</si>
  <si>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</si>
  <si>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</si>
  <si>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</si>
  <si>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</si>
  <si>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</si>
  <si>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</si>
  <si>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</si>
  <si>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</si>
  <si>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</si>
  <si>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</si>
  <si>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</si>
  <si>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</si>
  <si>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</si>
  <si>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</si>
  <si>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</si>
  <si>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</si>
  <si>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</si>
  <si>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</si>
  <si>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</si>
  <si>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</si>
  <si>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</si>
  <si>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</si>
  <si>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</si>
  <si>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</si>
  <si>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</si>
  <si>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</si>
  <si>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</si>
  <si>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</si>
  <si>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</si>
  <si>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</si>
  <si>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</si>
  <si>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</si>
  <si>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</si>
  <si>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</si>
  <si>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</si>
  <si>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</si>
  <si>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</si>
  <si>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</si>
  <si>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</si>
  <si>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</si>
  <si>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</si>
  <si>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</si>
  <si>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</si>
  <si>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</si>
  <si>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</si>
  <si>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</si>
  <si>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</si>
  <si>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</si>
  <si>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</si>
  <si>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</si>
  <si>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</si>
  <si>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</si>
  <si>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</si>
  <si>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</si>
  <si>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</si>
  <si>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</si>
  <si>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</si>
  <si>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</si>
  <si>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</si>
  <si>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</si>
  <si>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</si>
  <si>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</si>
  <si>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</si>
  <si>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</si>
  <si>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</si>
  <si>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</si>
  <si>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</si>
  <si>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</si>
  <si>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</si>
  <si>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</si>
  <si>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</si>
  <si>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</si>
  <si>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</si>
  <si>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</si>
  <si>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</si>
  <si>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</si>
  <si>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</si>
  <si>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</si>
  <si>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</si>
  <si>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</si>
  <si>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</si>
  <si>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</si>
  <si>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</si>
  <si>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</si>
  <si>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</si>
  <si>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</si>
  <si>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</si>
  <si>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</si>
  <si>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</si>
  <si>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</si>
  <si>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</si>
  <si>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</si>
  <si>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</si>
  <si>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</si>
  <si>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</si>
  <si>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</si>
  <si>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</si>
  <si>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</si>
  <si>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</si>
  <si>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</si>
  <si>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</si>
  <si>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</si>
  <si>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</si>
  <si>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</si>
  <si>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</si>
  <si>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</si>
  <si>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</si>
  <si>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</si>
  <si>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</si>
  <si>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</si>
  <si>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</si>
  <si>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</si>
  <si>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</si>
  <si>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</si>
  <si>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</si>
  <si>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</si>
  <si>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</si>
  <si>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</si>
  <si>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</si>
  <si>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</si>
  <si>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</si>
  <si>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</si>
  <si>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</si>
  <si>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</si>
  <si>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</si>
  <si>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</si>
  <si>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</si>
  <si>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</si>
  <si>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</si>
  <si>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</si>
  <si>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</si>
  <si>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</si>
  <si>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</si>
  <si>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</si>
  <si>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</si>
  <si>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</si>
  <si>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</si>
  <si>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</si>
  <si>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</si>
  <si>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</si>
  <si>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</si>
  <si>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</si>
  <si>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</si>
  <si>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</si>
  <si>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</si>
  <si>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</si>
  <si>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</si>
  <si>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</si>
  <si>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</si>
  <si>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</si>
  <si>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</si>
  <si>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</si>
  <si>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</si>
  <si>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</si>
  <si>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</si>
  <si>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</si>
  <si>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</si>
  <si>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</si>
  <si>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</si>
  <si>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</si>
  <si>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</si>
  <si>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</si>
  <si>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</si>
  <si>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</si>
  <si>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</si>
  <si>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</si>
  <si>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</si>
  <si>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</si>
  <si>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</si>
  <si>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</si>
  <si>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</si>
  <si>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</si>
  <si>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</si>
  <si>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</si>
  <si>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</si>
  <si>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</si>
  <si>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</si>
  <si>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</si>
  <si>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</si>
  <si>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</si>
  <si>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</si>
  <si>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</si>
  <si>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</si>
  <si>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</si>
  <si>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</si>
  <si>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</si>
  <si>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</si>
  <si>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</si>
  <si>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</si>
  <si>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</si>
  <si>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</si>
  <si>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</si>
  <si>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</si>
  <si>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</si>
  <si>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</si>
  <si>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</si>
  <si>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</si>
  <si>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</si>
  <si>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</si>
  <si>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</si>
  <si>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</si>
  <si>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</si>
  <si>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</si>
  <si>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</si>
  <si>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</si>
  <si>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</si>
  <si>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</si>
  <si>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</si>
  <si>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</si>
  <si>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</si>
  <si>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</si>
  <si>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</si>
  <si>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</si>
  <si>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</si>
  <si>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</si>
  <si>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</si>
  <si>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</si>
  <si>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</si>
  <si>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</si>
  <si>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</si>
  <si>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</si>
  <si>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</si>
  <si>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</si>
  <si>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</si>
  <si>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</si>
  <si>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</si>
  <si>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</si>
  <si>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</si>
  <si>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</si>
  <si>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</si>
  <si>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</si>
  <si>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</si>
  <si>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</si>
  <si>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</si>
  <si>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</si>
  <si>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</si>
  <si>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</si>
  <si>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</si>
  <si>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</si>
  <si>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</si>
  <si>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</si>
  <si>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</si>
  <si>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</si>
  <si>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</si>
  <si>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</si>
  <si>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</si>
  <si>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</si>
  <si>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</si>
  <si>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</si>
  <si>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</si>
  <si>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</si>
  <si>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</si>
  <si>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</si>
  <si>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</si>
  <si>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</si>
  <si>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</si>
  <si>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</si>
  <si>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</si>
  <si>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</si>
  <si>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</si>
  <si>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</si>
  <si>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</si>
  <si>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</si>
  <si>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</si>
  <si>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</si>
  <si>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</si>
  <si>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</si>
  <si>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</si>
  <si>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</si>
  <si>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</si>
  <si>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</si>
  <si>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</si>
  <si>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</si>
  <si>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</si>
  <si>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</si>
  <si>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</si>
  <si>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</si>
  <si>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</si>
  <si>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</si>
  <si>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</si>
  <si>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</si>
  <si>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</si>
  <si>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</si>
  <si>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</si>
  <si>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</si>
  <si>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</si>
  <si>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</si>
  <si>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</si>
  <si>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</si>
  <si>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</si>
  <si>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</si>
  <si>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</si>
  <si>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</si>
  <si>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</si>
  <si>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</si>
  <si>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</si>
  <si>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</si>
  <si>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</si>
  <si>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</si>
  <si>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</si>
  <si>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</si>
  <si>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</si>
  <si>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</si>
  <si>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</si>
  <si>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</si>
  <si>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</si>
  <si>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</si>
  <si>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</si>
  <si>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</si>
  <si>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</si>
  <si>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</si>
  <si>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</si>
  <si>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</si>
  <si>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</si>
  <si>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</si>
  <si>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</si>
  <si>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</si>
  <si>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</si>
  <si>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</si>
  <si>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</si>
  <si>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</si>
  <si>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</si>
  <si>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</si>
  <si>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</si>
  <si>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</si>
  <si>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</si>
  <si>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</si>
  <si>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</si>
  <si>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</si>
  <si>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</si>
  <si>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</si>
  <si>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</si>
  <si>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</si>
  <si>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</si>
  <si>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</si>
  <si>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</si>
  <si>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</si>
  <si>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</si>
  <si>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</si>
  <si>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</si>
  <si>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</si>
  <si>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</si>
  <si>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</si>
  <si>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</si>
  <si>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</si>
  <si>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</si>
  <si>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</si>
  <si>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</si>
  <si>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</si>
  <si>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</si>
  <si>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</si>
  <si>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</si>
  <si>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</si>
  <si>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</si>
  <si>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</si>
  <si>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</si>
  <si>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</si>
  <si>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</si>
  <si>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</si>
  <si>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</si>
  <si>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</si>
  <si>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</si>
  <si>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</si>
  <si>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</si>
  <si>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</si>
  <si>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</si>
  <si>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</si>
  <si>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</si>
  <si>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</si>
  <si>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</si>
  <si>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</si>
  <si>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</si>
  <si>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</si>
  <si>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</si>
  <si>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</si>
  <si>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</si>
  <si>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</si>
  <si>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</si>
  <si>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</si>
  <si>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</si>
  <si>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</si>
  <si>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</si>
  <si>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</si>
  <si>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</si>
  <si>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</si>
  <si>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</si>
  <si>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</si>
  <si>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</si>
  <si>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</si>
  <si>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</si>
  <si>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</si>
  <si>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</si>
  <si>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</si>
  <si>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</si>
  <si>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</si>
  <si>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</si>
  <si>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</si>
  <si>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</si>
  <si>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</si>
  <si>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</si>
  <si>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</si>
  <si>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</si>
  <si>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</si>
  <si>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</si>
  <si>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</si>
  <si>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</si>
  <si>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</si>
  <si>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</si>
  <si>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</si>
  <si>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</si>
  <si>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</si>
  <si>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</si>
  <si>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</si>
  <si>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</si>
  <si>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</si>
  <si>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</si>
  <si>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</si>
  <si>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</si>
  <si>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</si>
  <si>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</si>
  <si>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</si>
  <si>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</si>
  <si>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</si>
  <si>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</si>
  <si>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</si>
  <si>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</si>
  <si>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</si>
  <si>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</si>
  <si>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</si>
  <si>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</si>
  <si>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</si>
  <si>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</si>
  <si>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</si>
  <si>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</si>
  <si>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</si>
  <si>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</si>
  <si>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</si>
  <si>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</si>
  <si>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</si>
  <si>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</si>
  <si>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</si>
  <si>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</si>
  <si>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</si>
  <si>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</si>
  <si>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</si>
  <si>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</si>
  <si>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</si>
  <si>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</si>
  <si>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</si>
  <si>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</si>
  <si>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</si>
  <si>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</si>
  <si>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</si>
  <si>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</si>
  <si>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</si>
  <si>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</si>
  <si>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</si>
  <si>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</si>
  <si>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</si>
  <si>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</si>
  <si>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</si>
  <si>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</si>
  <si>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</si>
  <si>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</si>
  <si>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</si>
  <si>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</si>
  <si>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</si>
  <si>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</si>
  <si>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</si>
  <si>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</si>
  <si>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</si>
  <si>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</si>
  <si>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</si>
  <si>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</si>
  <si>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</si>
  <si>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</si>
  <si>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</si>
  <si>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</si>
  <si>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</si>
  <si>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</si>
  <si>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</si>
  <si>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</si>
  <si>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</si>
  <si>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</si>
  <si>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</si>
  <si>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</si>
  <si>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</si>
  <si>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</si>
  <si>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</si>
  <si>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</si>
  <si>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</si>
  <si>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</si>
  <si>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</si>
  <si>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</si>
  <si>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</si>
  <si>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</si>
  <si>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</si>
  <si>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</si>
  <si>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</si>
  <si>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</si>
  <si>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</si>
  <si>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</si>
  <si>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</si>
  <si>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</si>
  <si>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</si>
  <si>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</si>
  <si>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</si>
  <si>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</si>
  <si>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</si>
  <si>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</si>
  <si>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</si>
  <si>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</si>
  <si>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</si>
  <si>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</si>
  <si>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</si>
  <si>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</si>
  <si>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</si>
  <si>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</si>
  <si>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</si>
  <si>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</si>
  <si>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</si>
  <si>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</si>
  <si>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</si>
  <si>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</si>
  <si>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</si>
  <si>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</si>
  <si>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</si>
  <si>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</si>
  <si>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</si>
  <si>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</si>
  <si>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</si>
  <si>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</si>
  <si>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</si>
  <si>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</si>
  <si>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</si>
  <si>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</si>
  <si>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</si>
  <si>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</si>
  <si>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</si>
  <si>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</si>
  <si>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</si>
  <si>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</si>
  <si>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</si>
  <si>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</si>
  <si>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</si>
  <si>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</si>
  <si>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</si>
  <si>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</si>
  <si>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</si>
  <si>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</si>
  <si>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</si>
  <si>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</si>
  <si>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</si>
  <si>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</si>
  <si>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</si>
  <si>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</si>
  <si>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</si>
  <si>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</si>
  <si>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</si>
  <si>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</si>
  <si>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</si>
  <si>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</si>
  <si>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</si>
  <si>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</si>
  <si>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</si>
  <si>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</si>
  <si>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</si>
  <si>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</si>
  <si>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</si>
  <si>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</si>
  <si>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</si>
  <si>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</si>
  <si>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</si>
  <si>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</si>
  <si>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</si>
  <si>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</si>
  <si>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</si>
  <si>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</si>
  <si>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</si>
  <si>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</si>
  <si>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</si>
  <si>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</si>
  <si>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</si>
  <si>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</si>
  <si>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</si>
  <si>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</si>
  <si>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</si>
  <si>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</si>
  <si>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</si>
  <si>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</si>
  <si>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</si>
  <si>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</si>
  <si>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</si>
  <si>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</si>
  <si>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</si>
  <si>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</si>
  <si>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</si>
  <si>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</si>
  <si>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</si>
  <si>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</si>
  <si>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</si>
  <si>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</si>
  <si>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</si>
  <si>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</si>
  <si>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</si>
  <si>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</si>
  <si>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</si>
  <si>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</si>
  <si>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</si>
  <si>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</si>
  <si>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</si>
  <si>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</si>
  <si>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</si>
  <si>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</si>
  <si>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</si>
  <si>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</si>
  <si>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</si>
  <si>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</si>
  <si>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</si>
  <si>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</si>
  <si>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</si>
  <si>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</si>
  <si>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</si>
  <si>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</si>
  <si>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</si>
  <si>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</si>
  <si>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</si>
  <si>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</si>
  <si>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</si>
  <si>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</si>
  <si>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</si>
  <si>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</si>
  <si>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</si>
  <si>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</si>
  <si>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</si>
  <si>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</si>
  <si>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</si>
  <si>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</si>
  <si>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</si>
  <si>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</si>
  <si>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</si>
  <si>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</si>
  <si>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</si>
  <si>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</si>
  <si>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</si>
  <si>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</si>
  <si>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</si>
  <si>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</si>
  <si>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</si>
  <si>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</si>
  <si>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</si>
  <si>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</si>
  <si>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</si>
  <si>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</si>
  <si>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</si>
  <si>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</si>
  <si>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</si>
  <si>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</si>
  <si>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</si>
  <si>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</si>
  <si>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</si>
  <si>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</si>
  <si>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</si>
  <si>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</si>
  <si>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</si>
  <si>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</si>
  <si>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</si>
  <si>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</si>
  <si>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</si>
  <si>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</si>
  <si>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</si>
  <si>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</si>
  <si>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</si>
  <si>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</si>
  <si>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</si>
  <si>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</si>
  <si>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</si>
  <si>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</si>
  <si>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</si>
  <si>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</si>
  <si>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</si>
  <si>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</si>
  <si>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</si>
  <si>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</si>
  <si>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</si>
  <si>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</si>
  <si>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</si>
  <si>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</si>
  <si>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</si>
  <si>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</si>
  <si>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</si>
  <si>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</si>
  <si>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</si>
  <si>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</si>
  <si>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</si>
  <si>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</si>
  <si>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</si>
  <si>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</si>
  <si>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</si>
  <si>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</si>
  <si>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</si>
  <si>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</si>
  <si>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</si>
  <si>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</si>
  <si>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</si>
  <si>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</si>
  <si>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</si>
  <si>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</si>
  <si>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</si>
  <si>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</si>
  <si>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</si>
  <si>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</si>
  <si>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</si>
  <si>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</si>
  <si>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</si>
  <si>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</si>
  <si>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</si>
  <si>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</si>
  <si>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</si>
  <si>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</si>
  <si>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</si>
  <si>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</si>
  <si>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</si>
  <si>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</si>
  <si>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</si>
  <si>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</si>
  <si>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</si>
  <si>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</si>
  <si>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</si>
  <si>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</si>
  <si>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</si>
  <si>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</si>
  <si>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</si>
  <si>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</si>
  <si>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</si>
  <si>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</si>
  <si>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</si>
  <si>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</si>
  <si>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</si>
  <si>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</si>
  <si>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</si>
  <si>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</si>
  <si>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</si>
  <si>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</si>
  <si>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</si>
  <si>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</si>
  <si>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</si>
  <si>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</si>
  <si>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</si>
  <si>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</si>
  <si>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</si>
  <si>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</si>
  <si>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</si>
  <si>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</si>
  <si>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</si>
  <si>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</si>
  <si>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</si>
  <si>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</si>
  <si>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</si>
  <si>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</si>
  <si>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</si>
  <si>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</si>
  <si>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</si>
  <si>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</si>
  <si>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</si>
  <si>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</si>
  <si>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</si>
  <si>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</si>
  <si>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</si>
  <si>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</si>
  <si>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</si>
  <si>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</si>
  <si>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</si>
  <si>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</si>
  <si>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</si>
  <si>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</si>
  <si>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</si>
  <si>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</si>
  <si>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</si>
  <si>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</si>
  <si>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</si>
  <si>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</si>
  <si>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</si>
  <si>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</si>
  <si>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</si>
  <si>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</si>
  <si>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</si>
  <si>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</si>
  <si>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</si>
  <si>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</si>
  <si>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</si>
  <si>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</si>
  <si>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</si>
  <si>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</si>
  <si>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</si>
  <si>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</si>
  <si>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</si>
  <si>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</si>
  <si>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</si>
  <si>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</si>
  <si>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</si>
  <si>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</si>
  <si>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</si>
  <si>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</si>
  <si>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</si>
  <si>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</si>
  <si>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</si>
  <si>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</si>
  <si>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</si>
  <si>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</si>
  <si>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</si>
  <si>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</si>
  <si>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</si>
  <si>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</si>
  <si>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</si>
  <si>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</si>
  <si>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</si>
  <si>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</si>
  <si>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</si>
  <si>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</si>
  <si>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</si>
  <si>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</si>
  <si>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</si>
  <si>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</si>
  <si>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</si>
  <si>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</si>
  <si>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</si>
  <si>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</si>
  <si>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</si>
  <si>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</si>
  <si>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</si>
  <si>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</si>
  <si>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</si>
  <si>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</si>
  <si>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</si>
  <si>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</si>
  <si>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</si>
  <si>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</si>
  <si>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</si>
  <si>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</si>
  <si>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</si>
  <si>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</si>
  <si>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</si>
  <si>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</si>
  <si>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</si>
  <si>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</si>
  <si>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</si>
  <si>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</si>
  <si>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</si>
  <si>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</si>
  <si>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</si>
  <si>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</si>
  <si>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</si>
  <si>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</si>
  <si>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</si>
  <si>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</si>
  <si>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</si>
  <si>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</si>
  <si>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</si>
  <si>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</si>
  <si>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</si>
  <si>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</si>
  <si>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</si>
  <si>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</si>
  <si>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</si>
  <si>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</si>
  <si>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</si>
  <si>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</si>
  <si>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</si>
  <si>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</si>
  <si>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</si>
  <si>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</si>
  <si>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</si>
  <si>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</si>
  <si>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</si>
  <si>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</si>
  <si>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</si>
  <si>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</si>
  <si>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</si>
  <si>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</si>
  <si>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</si>
  <si>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</si>
  <si>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</si>
  <si>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</si>
  <si>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</si>
  <si>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</si>
  <si>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</si>
  <si>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</si>
  <si>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</si>
  <si>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</si>
  <si>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</si>
  <si>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</si>
  <si>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</si>
  <si>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</si>
  <si>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</si>
  <si>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</si>
  <si>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</si>
  <si>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</si>
  <si>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</si>
  <si>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</si>
  <si>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</si>
  <si>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</si>
  <si>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</si>
  <si>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</si>
  <si>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</si>
  <si>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</si>
  <si>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</si>
  <si>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</si>
  <si>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</si>
  <si>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</si>
  <si>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</si>
  <si>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</si>
  <si>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</si>
  <si>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</si>
  <si>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</si>
  <si>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</si>
  <si>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</si>
  <si>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</si>
  <si>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</si>
  <si>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</si>
  <si>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</si>
  <si>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</si>
  <si>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</si>
  <si>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</si>
  <si>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</si>
  <si>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</si>
  <si>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</si>
  <si>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</si>
  <si>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</si>
  <si>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</si>
  <si>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</si>
  <si>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</si>
  <si>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</si>
  <si>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</si>
  <si>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</si>
  <si>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</si>
  <si>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</si>
  <si>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</si>
  <si>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</si>
  <si>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</si>
  <si>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</si>
  <si>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</si>
  <si>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</si>
  <si>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</si>
  <si>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</si>
  <si>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</si>
  <si>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</si>
  <si>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</si>
  <si>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</si>
  <si>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</si>
  <si>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</si>
  <si>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</si>
  <si>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</si>
  <si>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</si>
  <si>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</si>
  <si>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</si>
  <si>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</si>
  <si>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</si>
  <si>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</si>
  <si>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</si>
  <si>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</si>
  <si>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</si>
  <si>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</si>
  <si>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</si>
  <si>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</si>
  <si>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</si>
  <si>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</si>
  <si>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</si>
  <si>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</si>
  <si>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</si>
  <si>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</si>
  <si>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</si>
  <si>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</si>
  <si>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</si>
  <si>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</si>
  <si>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</si>
  <si>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</si>
  <si>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</si>
  <si>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</si>
  <si>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</si>
  <si>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</si>
  <si>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</si>
  <si>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</si>
  <si>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</si>
  <si>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</si>
  <si>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</si>
  <si>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</si>
  <si>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</si>
  <si>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</si>
  <si>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</si>
  <si>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</si>
  <si>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</si>
  <si>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</si>
  <si>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</si>
  <si>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</si>
  <si>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</si>
  <si>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</si>
  <si>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</si>
  <si>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</si>
  <si>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</si>
  <si>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</si>
  <si>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</si>
  <si>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</si>
  <si>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</si>
  <si>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</si>
  <si>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</si>
  <si>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</si>
  <si>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</si>
  <si>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</si>
  <si>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</si>
  <si>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</si>
  <si>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</si>
  <si>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</si>
  <si>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</si>
  <si>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</si>
  <si>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</si>
  <si>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</si>
  <si>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</si>
  <si>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</si>
  <si>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</si>
  <si>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</si>
  <si>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</si>
  <si>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</si>
  <si>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</si>
  <si>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</si>
  <si>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</si>
  <si>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</si>
  <si>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</si>
  <si>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</si>
  <si>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</si>
  <si>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</si>
  <si>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</si>
  <si>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</si>
  <si>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</si>
  <si>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</si>
  <si>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</si>
  <si>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</si>
  <si>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</si>
  <si>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</si>
  <si>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</si>
  <si>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</si>
  <si>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</si>
  <si>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</si>
  <si>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</si>
  <si>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</si>
  <si>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</si>
  <si>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</si>
  <si>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</si>
  <si>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</si>
  <si>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</si>
  <si>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</si>
  <si>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</si>
  <si>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</si>
  <si>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</si>
  <si>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</si>
  <si>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</si>
  <si>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</si>
  <si>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</si>
  <si>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</si>
  <si>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</si>
  <si>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</si>
  <si>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</si>
  <si>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</si>
  <si>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</si>
  <si>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</si>
  <si>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</si>
  <si>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</si>
  <si>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</si>
  <si>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</si>
  <si>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</si>
  <si>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</si>
  <si>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</si>
  <si>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</si>
  <si>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</si>
  <si>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</si>
  <si>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</si>
  <si>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</si>
  <si>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</si>
  <si>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</si>
  <si>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</si>
  <si>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</si>
  <si>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</si>
  <si>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</si>
  <si>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</si>
  <si>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</si>
  <si>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</si>
  <si>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</si>
  <si>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</si>
  <si>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</si>
  <si>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</si>
  <si>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</si>
  <si>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</si>
  <si>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</si>
  <si>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</si>
  <si>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</si>
  <si>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</si>
  <si>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</si>
  <si>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</si>
  <si>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</si>
  <si>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</si>
  <si>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</si>
  <si>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</si>
  <si>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</si>
  <si>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</si>
  <si>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</si>
  <si>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</si>
  <si>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</si>
  <si>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</si>
  <si>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</si>
  <si>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</si>
  <si>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</si>
  <si>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</si>
  <si>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</si>
  <si>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</si>
  <si>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</si>
  <si>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</si>
  <si>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</si>
  <si>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</si>
  <si>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</si>
  <si>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</si>
  <si>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</si>
  <si>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</si>
  <si>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</si>
  <si>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</si>
  <si>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</si>
  <si>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</si>
  <si>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</si>
  <si>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</si>
  <si>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</si>
  <si>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</si>
  <si>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</si>
  <si>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</si>
  <si>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</si>
  <si>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</si>
  <si>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</si>
  <si>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</si>
  <si>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</si>
  <si>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</si>
  <si>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</si>
  <si>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</si>
  <si>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</si>
  <si>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</si>
  <si>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</si>
  <si>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</si>
  <si>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</si>
  <si>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</si>
  <si>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</si>
  <si>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</si>
  <si>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</si>
  <si>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</si>
  <si>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</si>
  <si>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</si>
  <si>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</si>
  <si>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</si>
  <si>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</si>
  <si>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</si>
  <si>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</si>
  <si>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</si>
  <si>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</si>
  <si>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</si>
  <si>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</si>
  <si>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</si>
  <si>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</si>
  <si>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</si>
  <si>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</si>
  <si>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</si>
  <si>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</si>
  <si>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</si>
  <si>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</si>
  <si>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</si>
  <si>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</si>
  <si>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</si>
  <si>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</si>
  <si>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</si>
  <si>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</si>
  <si>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</si>
  <si>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</si>
  <si>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</si>
  <si>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</si>
  <si>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</si>
  <si>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</si>
  <si>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</si>
  <si>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</si>
  <si>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</si>
  <si>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</si>
  <si>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</si>
  <si>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</si>
  <si>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</si>
  <si>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</si>
  <si>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</si>
  <si>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</si>
  <si>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</si>
  <si>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</si>
  <si>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</si>
  <si>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</si>
  <si>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</si>
  <si>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</si>
  <si>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</si>
  <si>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</si>
  <si>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</si>
  <si>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</si>
  <si>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</si>
  <si>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</si>
  <si>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</si>
  <si>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</si>
  <si>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</si>
  <si>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</si>
  <si>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</si>
  <si>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</si>
  <si>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</si>
  <si>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</si>
  <si>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</si>
  <si>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</si>
  <si>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</si>
  <si>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</si>
  <si>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</si>
  <si>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</si>
  <si>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</si>
  <si>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</si>
  <si>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</si>
  <si>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</si>
  <si>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</si>
  <si>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</si>
  <si>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</si>
  <si>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</si>
  <si>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</si>
  <si>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</si>
  <si>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</si>
  <si>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</si>
  <si>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</si>
  <si>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</si>
  <si>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</si>
  <si>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</si>
  <si>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</si>
  <si>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</si>
  <si>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</si>
  <si>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</si>
  <si>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</si>
  <si>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</si>
  <si>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</si>
  <si>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</si>
  <si>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</si>
  <si>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</si>
  <si>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</si>
  <si>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</si>
  <si>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</si>
  <si>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</si>
  <si>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</si>
  <si>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</si>
  <si>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</si>
  <si>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</si>
  <si>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</si>
  <si>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</si>
  <si>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</si>
  <si>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</si>
  <si>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</si>
  <si>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</si>
  <si>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</si>
  <si>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</si>
  <si>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</si>
  <si>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</si>
  <si>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</si>
  <si>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</si>
  <si>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</si>
  <si>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</si>
  <si>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</si>
  <si>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</si>
  <si>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</si>
  <si>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</si>
  <si>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</si>
  <si>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</si>
  <si>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</si>
  <si>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</si>
  <si>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</si>
  <si>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</si>
  <si>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</si>
  <si>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</si>
  <si>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</si>
  <si>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</si>
  <si>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</si>
  <si>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</si>
  <si>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</si>
  <si>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</si>
  <si>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</si>
  <si>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</si>
  <si>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</si>
  <si>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</si>
  <si>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</si>
  <si>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</si>
  <si>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</si>
  <si>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</si>
  <si>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</si>
  <si>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</si>
  <si>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</si>
  <si>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</si>
  <si>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</si>
  <si>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</si>
  <si>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</si>
  <si>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</si>
  <si>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</si>
  <si>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</si>
  <si>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</si>
  <si>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</si>
  <si>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</si>
  <si>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</si>
  <si>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</si>
  <si>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</si>
  <si>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</si>
  <si>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</si>
  <si>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</si>
  <si>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</si>
  <si>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</si>
  <si>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</si>
  <si>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</si>
  <si>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</si>
  <si>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</si>
  <si>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</si>
  <si>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</si>
  <si>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</si>
  <si>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</si>
  <si>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</si>
  <si>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</si>
  <si>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</si>
  <si>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</si>
  <si>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</si>
  <si>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</si>
  <si>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</si>
  <si>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</si>
  <si>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</si>
  <si>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</si>
  <si>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</si>
  <si>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</si>
  <si>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</si>
  <si>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</si>
  <si>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</si>
  <si>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</si>
  <si>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</si>
  <si>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</si>
  <si>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</si>
  <si>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</si>
  <si>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</si>
  <si>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</si>
  <si>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</si>
  <si>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</si>
  <si>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</si>
  <si>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</si>
  <si>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</si>
  <si>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</si>
  <si>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</si>
  <si>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</si>
  <si>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</si>
  <si>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</si>
  <si>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</si>
  <si>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</si>
  <si>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</si>
  <si>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</si>
  <si>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</si>
  <si>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</si>
  <si>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</si>
  <si>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</si>
  <si>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</si>
  <si>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</si>
  <si>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</si>
  <si>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</si>
  <si>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</si>
  <si>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</si>
  <si>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</si>
  <si>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</si>
  <si>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</si>
  <si>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</si>
  <si>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</si>
  <si>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</si>
  <si>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</si>
  <si>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</si>
  <si>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</si>
  <si>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</si>
  <si>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</si>
  <si>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</si>
  <si>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</si>
  <si>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</si>
  <si>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</si>
  <si>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</si>
  <si>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</si>
  <si>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</si>
  <si>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</si>
  <si>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</si>
  <si>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</si>
  <si>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</si>
  <si>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</si>
  <si>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</si>
  <si>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</si>
  <si>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</si>
  <si>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</si>
  <si>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</si>
  <si>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</si>
  <si>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</si>
  <si>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</si>
  <si>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</si>
  <si>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</si>
  <si>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</si>
  <si>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</si>
  <si>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</si>
  <si>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</si>
  <si>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</si>
  <si>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</si>
  <si>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</si>
  <si>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</si>
  <si>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</si>
  <si>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</si>
  <si>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</si>
  <si>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</si>
  <si>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</si>
  <si>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</si>
  <si>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</si>
  <si>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</si>
  <si>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</si>
  <si>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</si>
  <si>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</si>
  <si>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</si>
  <si>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</si>
  <si>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</si>
  <si>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</si>
  <si>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</si>
  <si>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</si>
  <si>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</si>
  <si>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</si>
  <si>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</si>
  <si>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</si>
  <si>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</si>
  <si>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</si>
  <si>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</si>
  <si>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</si>
  <si>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</si>
  <si>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</si>
  <si>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</si>
  <si>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</si>
  <si>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</si>
  <si>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</si>
  <si>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</si>
  <si>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</si>
  <si>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</si>
  <si>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</si>
  <si>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</si>
  <si>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</si>
  <si>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</si>
  <si>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</si>
  <si>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</si>
  <si>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</si>
  <si>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</si>
  <si>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</si>
  <si>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</si>
  <si>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</si>
  <si>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</si>
  <si>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</si>
  <si>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</si>
  <si>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</si>
  <si>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</si>
  <si>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</si>
  <si>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</si>
  <si>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</si>
  <si>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</si>
  <si>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</si>
  <si>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</si>
  <si>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</si>
  <si>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</si>
  <si>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</si>
  <si>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</si>
  <si>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</si>
  <si>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</si>
  <si>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</si>
  <si>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</si>
  <si>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</si>
  <si>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</si>
  <si>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</si>
  <si>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</si>
  <si>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</si>
  <si>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</si>
  <si>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</si>
  <si>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</si>
  <si>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</si>
  <si>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</si>
  <si>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</si>
  <si>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</si>
  <si>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</si>
  <si>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</si>
  <si>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</si>
  <si>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</si>
  <si>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</si>
  <si>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</si>
  <si>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</si>
  <si>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</si>
  <si>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</si>
  <si>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</si>
  <si>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</si>
  <si>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</si>
  <si>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</si>
  <si>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</si>
  <si>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</si>
  <si>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</si>
  <si>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</si>
  <si>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</si>
  <si>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</si>
  <si>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</si>
  <si>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</si>
  <si>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</si>
  <si>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</si>
  <si>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</si>
  <si>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</si>
  <si>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</si>
  <si>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</si>
  <si>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</si>
  <si>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</si>
  <si>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</si>
  <si>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</si>
  <si>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</si>
  <si>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</si>
  <si>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</si>
  <si>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</si>
  <si>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</si>
  <si>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</si>
  <si>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</si>
  <si>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</si>
  <si>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</si>
  <si>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</si>
  <si>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</si>
  <si>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</si>
  <si>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</si>
  <si>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</si>
  <si>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</si>
  <si>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</si>
  <si>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</si>
  <si>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</si>
  <si>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</si>
  <si>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</si>
  <si>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</si>
  <si>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</si>
  <si>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</si>
  <si>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</si>
  <si>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</si>
  <si>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</si>
  <si>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</si>
  <si>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</si>
  <si>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</si>
  <si>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</si>
  <si>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</si>
  <si>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</si>
  <si>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</si>
  <si>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</si>
  <si>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</si>
  <si>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</si>
  <si>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</si>
  <si>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</si>
  <si>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</si>
  <si>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</si>
  <si>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</si>
  <si>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</si>
  <si>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</si>
  <si>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</si>
  <si>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</si>
  <si>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</si>
  <si>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</si>
  <si>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</si>
  <si>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</si>
  <si>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</si>
  <si>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</si>
  <si>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</si>
  <si>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</si>
  <si>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</si>
  <si>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</si>
  <si>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</si>
  <si>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</si>
  <si>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</si>
  <si>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</si>
  <si>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</si>
  <si>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</si>
  <si>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</si>
  <si>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</si>
  <si>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</si>
  <si>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</si>
  <si>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</si>
  <si>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</si>
  <si>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</si>
  <si>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</si>
  <si>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</si>
  <si>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</si>
  <si>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</si>
  <si>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</si>
  <si>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</si>
  <si>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</si>
  <si>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</si>
  <si>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</si>
  <si>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</si>
  <si>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</si>
  <si>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</si>
  <si>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</si>
  <si>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</si>
  <si>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</si>
  <si>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</si>
  <si>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</si>
  <si>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</si>
  <si>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</si>
  <si>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</si>
  <si>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</si>
  <si>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</si>
  <si>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</si>
  <si>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</si>
  <si>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</si>
  <si>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</si>
  <si>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</si>
  <si>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</si>
  <si>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</si>
  <si>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</si>
  <si>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</si>
  <si>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</si>
  <si>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</si>
  <si>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</si>
  <si>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</si>
  <si>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</si>
  <si>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</si>
  <si>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</si>
  <si>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</si>
  <si>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</si>
  <si>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</si>
  <si>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</si>
  <si>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</si>
  <si>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</si>
  <si>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</si>
  <si>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</si>
  <si>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</si>
  <si>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</si>
  <si>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</si>
  <si>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</si>
  <si>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</si>
  <si>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</si>
  <si>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</si>
  <si>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</si>
  <si>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</si>
  <si>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</si>
  <si>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</si>
  <si>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</si>
  <si>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</si>
  <si>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</si>
  <si>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</si>
  <si>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</si>
  <si>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</si>
  <si>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</si>
  <si>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</si>
  <si>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</si>
  <si>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</si>
  <si>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</si>
  <si>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</si>
  <si>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</si>
  <si>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</si>
  <si>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</si>
  <si>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</si>
  <si>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</si>
  <si>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</si>
  <si>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</si>
  <si>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</si>
  <si>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</si>
  <si>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</si>
  <si>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</si>
  <si>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</si>
  <si>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</si>
  <si>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</si>
  <si>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</si>
  <si>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</si>
  <si>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</si>
  <si>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</si>
  <si>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</si>
  <si>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</si>
  <si>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</si>
  <si>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</si>
  <si>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</si>
  <si>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</si>
  <si>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</si>
  <si>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</si>
  <si>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</si>
  <si>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</si>
  <si>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</si>
  <si>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</si>
  <si>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</si>
  <si>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</si>
  <si>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</si>
  <si>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</si>
  <si>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</si>
  <si>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</si>
  <si>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</si>
  <si>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</si>
  <si>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</si>
  <si>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</si>
  <si>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</si>
  <si>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</si>
  <si>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</si>
  <si>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</si>
  <si>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</si>
  <si>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</si>
  <si>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</si>
  <si>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</si>
  <si>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</si>
  <si>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</si>
  <si>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</si>
  <si>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</si>
  <si>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</si>
  <si>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</si>
  <si>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</si>
  <si>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</si>
  <si>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</si>
  <si>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</si>
  <si>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</si>
  <si>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</si>
  <si>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</si>
  <si>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</si>
  <si>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</si>
  <si>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</si>
  <si>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</si>
  <si>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</si>
  <si>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</si>
  <si>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</si>
  <si>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</si>
  <si>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</si>
  <si>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</si>
  <si>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</si>
  <si>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</si>
  <si>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</si>
  <si>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</si>
  <si>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</si>
  <si>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</si>
  <si>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</si>
  <si>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</si>
  <si>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</si>
  <si>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</si>
  <si>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</si>
  <si>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</si>
  <si>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</si>
  <si>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</si>
  <si>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</si>
  <si>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</si>
  <si>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</si>
  <si>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</si>
  <si>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</si>
  <si>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</si>
  <si>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</si>
  <si>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</si>
  <si>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</si>
  <si>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</si>
  <si>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</si>
  <si>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</si>
  <si>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</si>
  <si>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</si>
  <si>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</si>
  <si>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</si>
  <si>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</si>
  <si>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</si>
  <si>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</si>
  <si>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</si>
  <si>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</si>
  <si>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</si>
  <si>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</si>
  <si>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</si>
  <si>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</si>
  <si>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</si>
  <si>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</si>
  <si>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</si>
  <si>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</si>
  <si>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</si>
  <si>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</si>
  <si>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</si>
  <si>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</si>
  <si>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</si>
  <si>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</si>
  <si>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</si>
  <si>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</si>
  <si>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</si>
  <si>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</si>
  <si>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</si>
  <si>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</si>
  <si>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</si>
  <si>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</si>
  <si>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</si>
  <si>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</si>
  <si>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</si>
  <si>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</si>
  <si>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</si>
  <si>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</si>
  <si>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</si>
  <si>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</si>
  <si>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</si>
  <si>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</si>
  <si>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</si>
  <si>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</si>
  <si>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</si>
  <si>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</si>
  <si>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</si>
  <si>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</si>
  <si>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</si>
  <si>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</si>
  <si>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</si>
  <si>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</si>
  <si>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</si>
  <si>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</si>
  <si>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</si>
  <si>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</si>
  <si>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</si>
  <si>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</si>
  <si>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</si>
  <si>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</si>
  <si>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</si>
  <si>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</si>
  <si>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</si>
  <si>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</si>
  <si>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</si>
  <si>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</si>
  <si>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</si>
  <si>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</si>
  <si>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</si>
  <si>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</si>
  <si>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</si>
  <si>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</si>
  <si>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</si>
  <si>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</si>
  <si>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</si>
  <si>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</si>
  <si>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</si>
  <si>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</si>
  <si>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</si>
  <si>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</si>
  <si>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</si>
  <si>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</si>
  <si>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</si>
  <si>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</si>
  <si>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</si>
  <si>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</si>
  <si>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</si>
  <si>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</si>
  <si>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</si>
  <si>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</si>
  <si>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</si>
  <si>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</si>
  <si>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</si>
  <si>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</si>
  <si>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</si>
  <si>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</si>
  <si>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</si>
  <si>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</si>
  <si>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</si>
  <si>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</si>
  <si>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</si>
  <si>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</si>
  <si>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</si>
  <si>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</si>
  <si>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</si>
  <si>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</si>
  <si>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</si>
  <si>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</si>
  <si>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</si>
  <si>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</si>
  <si>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</si>
  <si>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</si>
  <si>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</si>
  <si>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</si>
  <si>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</si>
  <si>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</si>
  <si>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</si>
  <si>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</si>
  <si>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</si>
  <si>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</si>
  <si>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</si>
  <si>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</si>
  <si>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</si>
  <si>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</si>
  <si>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</si>
  <si>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</si>
  <si>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</si>
  <si>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</si>
  <si>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</si>
  <si>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</si>
  <si>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</si>
  <si>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</si>
  <si>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</si>
  <si>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</si>
  <si>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</si>
  <si>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</si>
  <si>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</si>
  <si>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</si>
  <si>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</si>
  <si>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</si>
  <si>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</si>
  <si>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</si>
  <si>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</si>
  <si>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</si>
  <si>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</si>
  <si>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</si>
  <si>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</si>
  <si>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</si>
  <si>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</si>
  <si>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</si>
  <si>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</si>
  <si>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</si>
  <si>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</si>
  <si>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</si>
  <si>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</si>
  <si>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</si>
  <si>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</si>
  <si>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</si>
  <si>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</si>
  <si>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</si>
  <si>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</si>
  <si>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</si>
  <si>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</si>
  <si>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</si>
  <si>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</si>
  <si>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</si>
  <si>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</si>
  <si>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</si>
  <si>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</si>
  <si>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</si>
  <si>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</si>
  <si>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</si>
  <si>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</si>
  <si>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</si>
  <si>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</si>
  <si>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</si>
  <si>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</si>
  <si>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</si>
  <si>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</si>
  <si>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</si>
  <si>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</si>
  <si>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</si>
  <si>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</si>
  <si>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</si>
  <si>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</si>
  <si>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</si>
  <si>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</si>
  <si>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</si>
  <si>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</si>
  <si>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</si>
  <si>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</si>
  <si>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</si>
  <si>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</si>
  <si>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</si>
  <si>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</si>
  <si>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</si>
  <si>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</si>
  <si>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</si>
  <si>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</si>
  <si>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</si>
  <si>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</si>
  <si>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</si>
  <si>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</si>
  <si>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</si>
  <si>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</si>
  <si>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</si>
  <si>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</si>
  <si>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</si>
  <si>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</si>
  <si>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</si>
  <si>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</si>
  <si>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</si>
  <si>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</si>
  <si>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</si>
  <si>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</si>
  <si>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</si>
  <si>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</si>
  <si>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</si>
  <si>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</si>
  <si>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</si>
  <si>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</si>
  <si>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</si>
  <si>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</si>
  <si>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</si>
  <si>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</si>
  <si>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</si>
  <si>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</si>
  <si>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</si>
  <si>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</si>
  <si>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</si>
  <si>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</si>
  <si>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</si>
  <si>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</si>
  <si>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</si>
  <si>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</si>
  <si>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</si>
  <si>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</si>
  <si>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</si>
  <si>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</si>
  <si>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</si>
  <si>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</si>
  <si>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</si>
  <si>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</si>
  <si>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</si>
  <si>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</si>
  <si>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</si>
  <si>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</si>
  <si>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</si>
  <si>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</si>
  <si>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</si>
  <si>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</si>
  <si>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</si>
  <si>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</si>
  <si>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</si>
  <si>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</si>
  <si>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</si>
  <si>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</si>
  <si>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</si>
  <si>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</si>
  <si>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</si>
  <si>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</si>
  <si>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</si>
  <si>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</si>
  <si>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</si>
  <si>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</si>
  <si>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</si>
  <si>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</si>
  <si>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</si>
  <si>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</si>
  <si>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</si>
  <si>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</si>
  <si>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</si>
  <si>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</si>
  <si>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</si>
  <si>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</si>
  <si>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</si>
  <si>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</si>
  <si>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</si>
  <si>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</si>
  <si>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</si>
  <si>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</si>
  <si>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</si>
  <si>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</si>
  <si>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</si>
  <si>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</si>
  <si>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</si>
  <si>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</si>
  <si>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</si>
  <si>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</si>
  <si>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</si>
  <si>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</si>
  <si>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</si>
  <si>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</si>
  <si>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</si>
  <si>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</si>
  <si>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</si>
  <si>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</si>
  <si>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</si>
  <si>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</si>
  <si>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</si>
  <si>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</si>
  <si>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</si>
  <si>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</si>
  <si>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</si>
  <si>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</si>
  <si>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</si>
  <si>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</si>
  <si>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</si>
  <si>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</si>
  <si>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</si>
  <si>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</si>
  <si>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</si>
  <si>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</si>
  <si>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</si>
  <si>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</si>
  <si>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</si>
  <si>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</si>
  <si>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</si>
  <si>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</si>
  <si>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</si>
  <si>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</si>
  <si>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</si>
  <si>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</si>
  <si>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</si>
  <si>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</si>
  <si>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</si>
  <si>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</si>
  <si>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</si>
  <si>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</si>
  <si>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</si>
  <si>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</si>
  <si>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</si>
  <si>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</si>
  <si>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</si>
  <si>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</si>
  <si>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</si>
  <si>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</si>
  <si>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</si>
  <si>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</si>
  <si>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</si>
  <si>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</si>
  <si>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</si>
  <si>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</si>
  <si>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</si>
  <si>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</si>
  <si>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</si>
  <si>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</si>
  <si>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</si>
  <si>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</si>
  <si>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</si>
  <si>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</si>
  <si>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</si>
  <si>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</si>
  <si>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</si>
  <si>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</si>
  <si>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</si>
  <si>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</si>
  <si>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</si>
  <si>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</si>
  <si>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</si>
  <si>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</si>
  <si>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</si>
  <si>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</si>
  <si>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</si>
  <si>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</si>
  <si>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</si>
  <si>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</si>
  <si>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</si>
  <si>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</si>
  <si>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</si>
  <si>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</si>
  <si>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</si>
  <si>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</si>
  <si>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</si>
  <si>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</si>
  <si>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</si>
  <si>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</si>
  <si>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</si>
  <si>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</si>
  <si>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</si>
  <si>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</si>
  <si>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</si>
  <si>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</si>
  <si>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</si>
  <si>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</si>
  <si>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</si>
  <si>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</si>
  <si>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</si>
  <si>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</si>
  <si>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</si>
  <si>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</si>
  <si>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</si>
  <si>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</si>
  <si>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</si>
  <si>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</si>
  <si>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</si>
  <si>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</si>
  <si>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</si>
  <si>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</si>
  <si>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</si>
  <si>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</si>
  <si>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</si>
  <si>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</si>
  <si>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</si>
  <si>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</si>
  <si>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</si>
  <si>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</si>
  <si>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</si>
  <si>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</si>
  <si>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</si>
  <si>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</si>
  <si>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</si>
  <si>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</si>
  <si>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</si>
  <si>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</si>
  <si>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</si>
  <si>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</si>
  <si>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</si>
  <si>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</si>
  <si>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</si>
  <si>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</si>
  <si>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</si>
  <si>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</si>
  <si>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</si>
  <si>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</si>
  <si>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</si>
  <si>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</si>
  <si>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</si>
  <si>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</si>
  <si>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</si>
  <si>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</si>
  <si>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</si>
  <si>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</si>
  <si>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</si>
  <si>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</si>
  <si>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</si>
  <si>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</si>
  <si>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</si>
  <si>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</si>
  <si>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</si>
  <si>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</si>
  <si>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</si>
  <si>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</si>
  <si>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</si>
  <si>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</si>
  <si>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</si>
  <si>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</si>
  <si>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</si>
  <si>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</si>
  <si>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</si>
  <si>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</si>
  <si>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</si>
  <si>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</si>
  <si>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</si>
  <si>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</si>
  <si>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</si>
  <si>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</si>
  <si>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</si>
  <si>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</si>
  <si>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</si>
  <si>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</si>
  <si>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</si>
  <si>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</si>
  <si>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</si>
  <si>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</si>
  <si>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</si>
  <si>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</si>
  <si>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</si>
  <si>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</si>
  <si>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</si>
  <si>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</si>
  <si>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</si>
  <si>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</si>
  <si>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</si>
  <si>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</si>
  <si>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</si>
  <si>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</si>
  <si>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</si>
  <si>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</si>
  <si>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</si>
  <si>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</si>
  <si>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</si>
  <si>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</si>
  <si>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</si>
  <si>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</si>
  <si>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</si>
  <si>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</si>
  <si>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</si>
  <si>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</si>
  <si>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</si>
  <si>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</si>
  <si>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</si>
  <si>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</si>
  <si>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</si>
  <si>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</si>
  <si>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</si>
  <si>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</si>
  <si>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</si>
  <si>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</si>
  <si>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</si>
  <si>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</si>
  <si>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</si>
  <si>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</si>
  <si>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</si>
  <si>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</si>
  <si>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</si>
  <si>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</si>
  <si>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</si>
  <si>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</si>
  <si>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</si>
  <si>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</si>
  <si>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</si>
  <si>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</si>
  <si>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</si>
  <si>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</si>
  <si>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</si>
  <si>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</si>
  <si>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</si>
  <si>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</si>
  <si>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</si>
  <si>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</si>
  <si>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</si>
  <si>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</si>
  <si>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</si>
  <si>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</si>
  <si>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</si>
  <si>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</si>
  <si>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</si>
  <si>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</si>
  <si>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</si>
  <si>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</si>
  <si>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</si>
  <si>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</si>
  <si>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</si>
  <si>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</si>
  <si>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</si>
  <si>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</si>
  <si>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</si>
  <si>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</si>
  <si>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</si>
  <si>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</si>
  <si>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</si>
  <si>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</si>
  <si>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</si>
  <si>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</si>
  <si>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</si>
  <si>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</si>
  <si>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</si>
  <si>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</si>
  <si>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</si>
  <si>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</si>
  <si>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</si>
  <si>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</si>
  <si>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</si>
  <si>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</si>
  <si>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</si>
  <si>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</si>
  <si>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</si>
  <si>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</si>
  <si>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</si>
  <si>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</si>
  <si>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</si>
  <si>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</si>
  <si>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</si>
  <si>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</si>
  <si>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</si>
  <si>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</si>
  <si>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</si>
  <si>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</si>
  <si>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</si>
  <si>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</si>
  <si>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</si>
  <si>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</si>
  <si>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</si>
  <si>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</si>
  <si>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</si>
  <si>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</si>
  <si>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</si>
  <si>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</si>
  <si>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</si>
  <si>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</si>
  <si>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</si>
  <si>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</si>
  <si>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</si>
  <si>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</si>
  <si>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</si>
  <si>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</si>
  <si>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</si>
  <si>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</si>
  <si>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</si>
  <si>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</si>
  <si>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</si>
  <si>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</si>
  <si>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</si>
  <si>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</si>
  <si>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</si>
  <si>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</si>
  <si>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</si>
  <si>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</si>
  <si>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</si>
  <si>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</si>
  <si>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</si>
  <si>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</si>
  <si>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</si>
  <si>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</si>
  <si>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</si>
  <si>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</si>
  <si>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</si>
  <si>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</si>
  <si>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</si>
  <si>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</si>
  <si>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</si>
  <si>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</si>
  <si>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</si>
  <si>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</si>
  <si>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</si>
  <si>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</si>
  <si>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</si>
  <si>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</si>
  <si>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</si>
  <si>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</si>
  <si>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</si>
  <si>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</si>
  <si>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</si>
  <si>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</si>
  <si>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</si>
  <si>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</si>
  <si>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</si>
  <si>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</si>
  <si>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</si>
  <si>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</si>
  <si>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</si>
  <si>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</si>
  <si>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</si>
  <si>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</si>
  <si>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</si>
  <si>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</si>
  <si>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</si>
  <si>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</si>
  <si>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</si>
  <si>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</si>
  <si>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</si>
  <si>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</si>
  <si>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</si>
  <si>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</si>
  <si>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</si>
  <si>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</si>
  <si>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</si>
  <si>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</si>
  <si>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</si>
  <si>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</si>
  <si>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</si>
  <si>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</si>
  <si>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</si>
  <si>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</si>
  <si>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</si>
  <si>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</si>
  <si>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</si>
  <si>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</si>
  <si>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</si>
  <si>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</si>
  <si>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</si>
  <si>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</si>
  <si>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</si>
  <si>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</si>
  <si>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</si>
  <si>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</si>
  <si>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</si>
  <si>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</si>
  <si>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</si>
  <si>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</si>
  <si>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</si>
  <si>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</si>
  <si>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</si>
  <si>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</si>
  <si>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</si>
  <si>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</si>
  <si>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</si>
  <si>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</si>
  <si>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</si>
  <si>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</si>
  <si>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</si>
  <si>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</si>
  <si>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</si>
  <si>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</si>
  <si>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</si>
  <si>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</si>
  <si>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</si>
  <si>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</si>
  <si>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</si>
  <si>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</si>
  <si>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</si>
  <si>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</si>
  <si>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</si>
  <si>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</si>
  <si>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</si>
  <si>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</si>
  <si>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</si>
  <si>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</si>
  <si>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</si>
  <si>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</si>
  <si>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</si>
  <si>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</si>
  <si>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</si>
  <si>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</si>
  <si>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</si>
  <si>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</si>
  <si>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</si>
  <si>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</si>
  <si>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</si>
  <si>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</si>
  <si>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</si>
  <si>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</si>
  <si>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</si>
  <si>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</si>
  <si>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</si>
  <si>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</si>
  <si>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</si>
  <si>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</si>
  <si>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</si>
  <si>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</si>
  <si>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</si>
  <si>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</si>
  <si>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</si>
  <si>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</si>
  <si>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</si>
  <si>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</si>
  <si>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</si>
  <si>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</si>
  <si>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</si>
  <si>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</si>
  <si>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</si>
  <si>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</si>
  <si>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</si>
  <si>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</si>
  <si>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</si>
  <si>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</si>
  <si>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</si>
  <si>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</si>
  <si>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</si>
  <si>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</si>
  <si>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</si>
  <si>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</si>
  <si>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</si>
  <si>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</si>
  <si>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</si>
  <si>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</si>
  <si>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</si>
  <si>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</si>
  <si>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</si>
  <si>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</si>
  <si>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</si>
  <si>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</si>
  <si>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</si>
  <si>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</si>
  <si>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</si>
  <si>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</si>
  <si>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</si>
  <si>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</si>
  <si>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</si>
  <si>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</si>
  <si>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</si>
  <si>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</si>
  <si>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</si>
  <si>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</si>
  <si>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</si>
  <si>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</si>
  <si>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</si>
  <si>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</si>
  <si>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</si>
  <si>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</si>
  <si>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</si>
  <si>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</si>
  <si>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</si>
  <si>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</si>
  <si>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</si>
  <si>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</si>
  <si>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</si>
  <si>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</si>
  <si>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</si>
  <si>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</si>
  <si>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</si>
  <si>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</si>
  <si>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</si>
  <si>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</si>
  <si>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</si>
  <si>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</si>
  <si>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</si>
  <si>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</si>
  <si>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</si>
  <si>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</si>
  <si>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</si>
  <si>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</si>
  <si>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</si>
  <si>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</si>
  <si>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</si>
  <si>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</si>
  <si>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</si>
  <si>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</si>
  <si>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</si>
  <si>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</si>
  <si>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</si>
  <si>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</si>
  <si>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</si>
  <si>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</si>
  <si>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</si>
  <si>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</si>
  <si>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</si>
  <si>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</si>
  <si>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</si>
  <si>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</si>
  <si>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</si>
  <si>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</si>
  <si>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</si>
  <si>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</si>
  <si>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</si>
  <si>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</si>
  <si>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</si>
  <si>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</si>
  <si>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</si>
  <si>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</si>
  <si>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</si>
  <si>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</si>
  <si>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</si>
  <si>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</si>
  <si>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</si>
  <si>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</si>
  <si>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</si>
  <si>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</si>
  <si>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</si>
  <si>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</si>
  <si>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</si>
  <si>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</si>
  <si>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</si>
  <si>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</si>
  <si>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</si>
  <si>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</si>
  <si>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</si>
  <si>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</si>
  <si>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</si>
  <si>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</si>
  <si>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</si>
  <si>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</si>
  <si>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</si>
  <si>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</si>
  <si>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</si>
  <si>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</si>
  <si>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</si>
  <si>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</si>
  <si>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</si>
  <si>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</si>
  <si>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</si>
  <si>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</si>
  <si>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</si>
  <si>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</si>
  <si>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</si>
  <si>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</si>
  <si>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</si>
  <si>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</si>
  <si>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</si>
  <si>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</si>
  <si>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</si>
  <si>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</si>
  <si>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</si>
  <si>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</si>
  <si>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</si>
  <si>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</si>
  <si>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</si>
  <si>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</si>
  <si>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</si>
  <si>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</si>
  <si>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</si>
  <si>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</si>
  <si>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</si>
  <si>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</si>
  <si>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</si>
  <si>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</si>
  <si>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</si>
  <si>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</si>
  <si>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</si>
  <si>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</si>
  <si>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</si>
  <si>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</si>
  <si>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</si>
  <si>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</si>
  <si>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</si>
  <si>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</si>
  <si>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</si>
  <si>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</si>
  <si>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</si>
  <si>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</si>
  <si>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</si>
  <si>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</si>
  <si>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</si>
  <si>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</si>
  <si>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</si>
  <si>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</si>
  <si>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</si>
  <si>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</si>
  <si>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</si>
  <si>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</si>
  <si>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</si>
  <si>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</si>
  <si>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</si>
  <si>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</si>
  <si>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</si>
  <si>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</si>
  <si>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</si>
  <si>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</si>
  <si>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</si>
  <si>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</si>
  <si>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</si>
  <si>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</si>
  <si>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</si>
  <si>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</si>
  <si>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</si>
  <si>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</si>
  <si>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</si>
  <si>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</si>
  <si>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</si>
  <si>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</si>
  <si>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</si>
  <si>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</si>
  <si>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</si>
  <si>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</si>
  <si>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</si>
  <si>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</si>
  <si>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</si>
  <si>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</si>
  <si>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</si>
  <si>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</si>
  <si>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</si>
  <si>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</si>
  <si>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</si>
  <si>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</si>
  <si>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</si>
  <si>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</si>
  <si>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</si>
  <si>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</si>
  <si>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</si>
  <si>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</si>
  <si>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</si>
  <si>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</si>
  <si>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</si>
  <si>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</si>
  <si>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</si>
  <si>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</si>
  <si>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</si>
  <si>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</si>
  <si>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</si>
  <si>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</si>
  <si>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</si>
  <si>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</si>
  <si>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</si>
  <si>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</si>
  <si>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</si>
  <si>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</si>
  <si>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</si>
  <si>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</si>
  <si>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</si>
  <si>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</si>
  <si>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</si>
  <si>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</si>
  <si>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</si>
  <si>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</si>
  <si>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</si>
  <si>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</si>
  <si>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</si>
  <si>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</si>
  <si>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</si>
  <si>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</si>
  <si>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</si>
  <si>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</si>
  <si>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</si>
  <si>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</si>
  <si>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</si>
  <si>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</si>
  <si>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</si>
  <si>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</si>
  <si>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</si>
  <si>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</si>
  <si>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</si>
  <si>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</si>
  <si>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</si>
  <si>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</si>
  <si>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</si>
  <si>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</si>
  <si>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</si>
  <si>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</si>
  <si>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</si>
  <si>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</si>
  <si>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</si>
  <si>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</si>
  <si>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</si>
  <si>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</si>
  <si>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</si>
  <si>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</si>
  <si>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</si>
  <si>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</si>
  <si>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</si>
  <si>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</si>
  <si>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</si>
  <si>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</si>
  <si>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</si>
  <si>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</si>
  <si>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</si>
  <si>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</si>
  <si>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</si>
  <si>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</si>
  <si>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</si>
  <si>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</si>
  <si>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</si>
  <si>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</si>
  <si>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</si>
  <si>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</si>
  <si>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</si>
  <si>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</si>
  <si>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</si>
  <si>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</si>
  <si>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</si>
  <si>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</si>
  <si>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</si>
  <si>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</si>
  <si>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</si>
  <si>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</si>
  <si>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</si>
  <si>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</si>
  <si>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</si>
  <si>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</si>
  <si>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</si>
  <si>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</si>
  <si>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</si>
  <si>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</si>
  <si>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</si>
  <si>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</si>
  <si>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</si>
  <si>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</si>
  <si>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</si>
  <si>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</si>
  <si>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</si>
  <si>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</si>
  <si>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</si>
  <si>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</si>
  <si>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</si>
  <si>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</si>
  <si>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</si>
  <si>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</si>
  <si>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</si>
  <si>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</si>
  <si>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</si>
  <si>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</si>
  <si>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</si>
  <si>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</si>
  <si>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</si>
  <si>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</si>
  <si>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</si>
  <si>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</si>
  <si>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</si>
  <si>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</si>
  <si>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</si>
  <si>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</si>
  <si>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</si>
  <si>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</si>
  <si>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</si>
  <si>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</si>
  <si>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</si>
  <si>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</si>
  <si>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</si>
  <si>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</si>
  <si>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</si>
  <si>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</si>
  <si>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</si>
  <si>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</si>
  <si>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</si>
  <si>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</si>
  <si>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</si>
  <si>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</si>
  <si>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</si>
  <si>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</si>
  <si>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</si>
  <si>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</si>
  <si>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</si>
  <si>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</si>
  <si>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</si>
  <si>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</si>
  <si>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</si>
  <si>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</si>
  <si>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</si>
  <si>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</si>
  <si>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</si>
  <si>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</si>
  <si>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</si>
  <si>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</si>
  <si>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</si>
  <si>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</si>
  <si>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</si>
  <si>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</si>
  <si>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</si>
  <si>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</si>
  <si>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</si>
  <si>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</si>
  <si>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</si>
  <si>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</si>
  <si>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</si>
  <si>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</si>
  <si>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</si>
  <si>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</si>
  <si>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</si>
  <si>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</si>
  <si>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</si>
  <si>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</si>
  <si>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</si>
  <si>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</si>
  <si>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</si>
  <si>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</si>
  <si>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</si>
  <si>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</si>
  <si>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</si>
  <si>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</si>
  <si>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</si>
  <si>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</si>
  <si>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</si>
  <si>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</si>
  <si>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</si>
  <si>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</si>
  <si>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</si>
  <si>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</si>
  <si>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</si>
  <si>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</si>
  <si>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</si>
  <si>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</si>
  <si>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</si>
  <si>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</si>
  <si>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</si>
  <si>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</si>
  <si>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</si>
  <si>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</si>
  <si>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</si>
  <si>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</si>
  <si>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</si>
  <si>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</si>
  <si>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</si>
  <si>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</si>
  <si>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</si>
  <si>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</si>
  <si>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</si>
  <si>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</si>
  <si>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</si>
  <si>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</si>
  <si>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</si>
  <si>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</si>
  <si>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</si>
  <si>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</si>
  <si>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</si>
  <si>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</si>
  <si>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</si>
  <si>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</si>
  <si>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</si>
  <si>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</si>
  <si>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</si>
  <si>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</si>
  <si>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</si>
  <si>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</si>
  <si>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</si>
  <si>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</si>
  <si>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</si>
  <si>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</si>
  <si>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</si>
  <si>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</si>
  <si>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</si>
  <si>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</si>
  <si>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</si>
  <si>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</si>
  <si>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</si>
  <si>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</si>
  <si>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</si>
  <si>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</si>
  <si>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</si>
  <si>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</si>
  <si>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</si>
  <si>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</si>
  <si>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</si>
  <si>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</si>
  <si>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</si>
  <si>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</si>
  <si>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</si>
  <si>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</si>
  <si>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</si>
  <si>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</si>
  <si>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</si>
  <si>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</si>
  <si>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</si>
  <si>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</si>
  <si>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</si>
  <si>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</si>
  <si>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</si>
  <si>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</si>
  <si>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</si>
  <si>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</si>
  <si>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</si>
  <si>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</si>
  <si>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</si>
  <si>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</si>
  <si>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</si>
  <si>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</si>
  <si>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</si>
  <si>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</si>
  <si>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</si>
  <si>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</si>
  <si>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</si>
  <si>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</si>
  <si>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</si>
  <si>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</si>
  <si>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</si>
  <si>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</si>
  <si>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</si>
  <si>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</si>
  <si>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</si>
  <si>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</si>
  <si>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</si>
  <si>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</si>
  <si>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</si>
  <si>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</si>
  <si>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</si>
  <si>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</si>
  <si>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</si>
  <si>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</si>
  <si>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</si>
  <si>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</si>
  <si>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</si>
  <si>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</si>
  <si>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</si>
  <si>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</si>
  <si>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</si>
  <si>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</si>
  <si>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</si>
  <si>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</si>
  <si>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</si>
  <si>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</si>
  <si>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</si>
  <si>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</si>
  <si>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</si>
  <si>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</si>
  <si>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</si>
  <si>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</si>
  <si>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</si>
  <si>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</si>
  <si>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</si>
  <si>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</si>
  <si>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</si>
  <si>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</si>
  <si>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</si>
  <si>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</si>
  <si>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</si>
  <si>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</si>
  <si>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</si>
  <si>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</si>
  <si>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</si>
  <si>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</si>
  <si>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</si>
  <si>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</si>
  <si>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</si>
  <si>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</si>
  <si>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</si>
  <si>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</si>
  <si>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</si>
  <si>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</si>
  <si>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</si>
  <si>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</si>
  <si>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</si>
  <si>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</si>
  <si>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</si>
  <si>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</si>
  <si>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</si>
  <si>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</si>
  <si>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</si>
  <si>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</si>
  <si>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</si>
  <si>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</si>
  <si>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</si>
  <si>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</si>
  <si>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</si>
  <si>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</si>
  <si>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</si>
  <si>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</si>
  <si>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</si>
  <si>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</si>
  <si>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</si>
  <si>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</si>
  <si>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</si>
  <si>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</si>
  <si>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</si>
  <si>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</si>
  <si>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</si>
  <si>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</si>
  <si>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</si>
  <si>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</si>
  <si>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</si>
  <si>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</si>
  <si>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</si>
  <si>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</si>
  <si>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</si>
  <si>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</si>
  <si>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</si>
  <si>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</si>
  <si>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</si>
  <si>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</si>
  <si>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</si>
  <si>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</si>
  <si>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</si>
  <si>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</si>
  <si>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</si>
  <si>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</si>
  <si>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</si>
  <si>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</si>
  <si>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</si>
  <si>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</si>
  <si>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</si>
  <si>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</si>
  <si>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</si>
  <si>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</si>
  <si>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</si>
  <si>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</si>
  <si>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</si>
  <si>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</si>
  <si>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</si>
  <si>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</si>
  <si>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</si>
  <si>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</si>
  <si>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</si>
  <si>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</si>
  <si>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</si>
  <si>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</si>
  <si>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</si>
  <si>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</si>
  <si>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</si>
  <si>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</si>
  <si>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</si>
  <si>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</si>
  <si>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</si>
  <si>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</si>
  <si>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</si>
  <si>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</si>
  <si>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</si>
  <si>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</si>
  <si>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</si>
  <si>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</si>
  <si>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</si>
  <si>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</si>
  <si>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</si>
  <si>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</si>
  <si>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</si>
  <si>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</si>
  <si>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</si>
  <si>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</si>
  <si>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</si>
  <si>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</si>
  <si>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</si>
  <si>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</si>
  <si>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</si>
  <si>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</si>
  <si>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</si>
  <si>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</si>
  <si>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</si>
  <si>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</si>
  <si>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</si>
  <si>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</si>
  <si>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</si>
  <si>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</si>
  <si>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</si>
  <si>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</si>
  <si>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</si>
  <si>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</si>
  <si>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</si>
  <si>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</si>
  <si>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</si>
  <si>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</si>
  <si>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</si>
  <si>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</si>
  <si>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</si>
  <si>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</si>
  <si>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</si>
  <si>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</si>
  <si>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</si>
  <si>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</si>
  <si>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</si>
  <si>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</si>
  <si>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</si>
  <si>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</si>
  <si>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</si>
  <si>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</si>
  <si>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</si>
  <si>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</si>
  <si>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</si>
  <si>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</si>
  <si>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</si>
  <si>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</si>
  <si>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</si>
  <si>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</si>
  <si>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</si>
  <si>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</si>
  <si>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</si>
  <si>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</si>
  <si>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</si>
  <si>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</si>
  <si>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</si>
  <si>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</si>
  <si>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</si>
  <si>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</si>
  <si>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</si>
  <si>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</si>
  <si>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</si>
  <si>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</si>
  <si>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</si>
  <si>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</si>
  <si>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</si>
  <si>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</si>
  <si>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</si>
  <si>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</si>
  <si>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</si>
  <si>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</si>
  <si>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</si>
  <si>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</si>
  <si>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</si>
  <si>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</si>
  <si>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</si>
  <si>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</si>
  <si>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</si>
  <si>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</si>
  <si>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</si>
  <si>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</si>
  <si>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</si>
  <si>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</si>
  <si>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</si>
  <si>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</si>
  <si>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</si>
  <si>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</si>
  <si>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</si>
  <si>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</si>
  <si>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</si>
  <si>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</si>
  <si>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</si>
  <si>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</si>
  <si>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</si>
  <si>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</si>
  <si>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</si>
  <si>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</si>
  <si>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</si>
  <si>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</si>
  <si>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</si>
  <si>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</si>
  <si>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</si>
  <si>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</si>
  <si>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</si>
  <si>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</si>
  <si>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</si>
  <si>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</si>
  <si>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</si>
  <si>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</si>
  <si>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</si>
  <si>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</si>
  <si>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</si>
  <si>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</si>
  <si>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</si>
  <si>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</si>
  <si>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</si>
  <si>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</si>
  <si>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</si>
  <si>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</si>
  <si>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</si>
  <si>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</si>
  <si>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</si>
  <si>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</si>
  <si>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</si>
  <si>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</si>
  <si>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</si>
  <si>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</si>
  <si>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</si>
  <si>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</si>
  <si>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</si>
  <si>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</si>
  <si>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</si>
  <si>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</si>
  <si>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</si>
  <si>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</si>
  <si>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</si>
  <si>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</si>
  <si>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</si>
  <si>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</si>
  <si>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</si>
  <si>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</si>
  <si>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</si>
  <si>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</si>
  <si>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</si>
  <si>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</si>
  <si>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</si>
  <si>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</si>
  <si>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</si>
  <si>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</si>
  <si>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</si>
  <si>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</si>
  <si>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</si>
  <si>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</si>
  <si>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</si>
  <si>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</si>
  <si>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</si>
  <si>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</si>
  <si>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</si>
  <si>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</si>
  <si>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</si>
  <si>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</si>
  <si>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</si>
  <si>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</si>
  <si>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</si>
  <si>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</si>
  <si>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</si>
  <si>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</si>
  <si>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</si>
  <si>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</si>
  <si>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</si>
  <si>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</si>
  <si>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</si>
  <si>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</si>
  <si>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</si>
  <si>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</si>
  <si>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</si>
  <si>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</si>
  <si>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</si>
  <si>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</si>
  <si>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</si>
  <si>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</si>
  <si>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</si>
  <si>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</si>
  <si>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</si>
  <si>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</si>
  <si>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</si>
  <si>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</si>
  <si>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</si>
  <si>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</si>
  <si>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</si>
  <si>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</si>
  <si>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</si>
  <si>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</si>
  <si>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</si>
  <si>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</si>
  <si>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</si>
  <si>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</si>
  <si>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</si>
  <si>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</si>
  <si>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</si>
  <si>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</si>
  <si>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</si>
  <si>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</si>
  <si>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</si>
  <si>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</si>
  <si>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</si>
  <si>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</si>
  <si>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</si>
  <si>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</si>
  <si>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</si>
  <si>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</si>
  <si>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</si>
  <si>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</si>
  <si>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</si>
  <si>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</si>
  <si>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</si>
  <si>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</si>
  <si>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</si>
  <si>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</si>
  <si>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</si>
  <si>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</si>
  <si>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</si>
  <si>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</si>
  <si>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</si>
  <si>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</si>
  <si>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</si>
  <si>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</si>
  <si>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</si>
  <si>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</si>
  <si>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</si>
  <si>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</si>
  <si>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</si>
  <si>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</si>
  <si>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</si>
  <si>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</si>
  <si>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</si>
  <si>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</si>
  <si>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</si>
  <si>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</si>
  <si>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</si>
  <si>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</si>
  <si>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</si>
  <si>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</si>
  <si>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</si>
  <si>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</si>
  <si>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</si>
  <si>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</si>
  <si>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</si>
  <si>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</si>
  <si>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</si>
  <si>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</si>
  <si>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</si>
  <si>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</si>
  <si>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</si>
  <si>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</si>
  <si>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</si>
  <si>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</si>
  <si>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</si>
  <si>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</si>
  <si>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</si>
  <si>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</si>
  <si>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</si>
  <si>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</si>
  <si>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</si>
  <si>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</si>
  <si>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</si>
  <si>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</si>
  <si>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</si>
  <si>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</si>
  <si>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</si>
  <si>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</si>
  <si>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</si>
  <si>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</si>
  <si>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</si>
  <si>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</si>
  <si>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</si>
  <si>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</si>
  <si>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</si>
  <si>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</si>
  <si>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</si>
  <si>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</si>
  <si>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</si>
  <si>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</si>
  <si>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</si>
  <si>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</si>
  <si>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</si>
  <si>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</si>
  <si>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</si>
  <si>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</si>
  <si>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</si>
  <si>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</si>
  <si>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</si>
  <si>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</si>
  <si>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</si>
  <si>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</si>
  <si>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</si>
  <si>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</si>
  <si>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</si>
  <si>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</si>
  <si>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</si>
  <si>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</si>
  <si>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</si>
  <si>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</si>
  <si>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</si>
  <si>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</si>
  <si>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</si>
  <si>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</si>
  <si>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</si>
  <si>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</si>
  <si>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</si>
  <si>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</si>
  <si>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</si>
  <si>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</si>
  <si>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</si>
  <si>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</si>
  <si>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</si>
  <si>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</si>
  <si>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</si>
  <si>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</si>
  <si>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</si>
  <si>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</si>
  <si>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</si>
  <si>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</si>
  <si>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</si>
  <si>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</si>
  <si>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</si>
  <si>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</si>
  <si>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</si>
  <si>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</si>
  <si>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</si>
  <si>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</si>
  <si>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</si>
  <si>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</si>
  <si>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</si>
  <si>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</si>
  <si>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</si>
  <si>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</si>
  <si>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</si>
  <si>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</si>
  <si>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</si>
  <si>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</si>
  <si>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</si>
  <si>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</si>
  <si>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</si>
  <si>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</si>
  <si>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</si>
  <si>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</si>
  <si>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</si>
  <si>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</si>
  <si>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</si>
  <si>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</si>
  <si>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</si>
  <si>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</si>
  <si>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</si>
  <si>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</si>
  <si>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</si>
  <si>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</si>
  <si>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</si>
  <si>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</si>
  <si>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</si>
  <si>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</si>
  <si>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</si>
  <si>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</si>
  <si>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</si>
  <si>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</si>
  <si>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</si>
  <si>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</si>
  <si>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</si>
  <si>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</si>
  <si>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</si>
  <si>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</si>
  <si>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</si>
  <si>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</si>
  <si>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</si>
  <si>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</si>
  <si>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</si>
  <si>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</si>
  <si>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</si>
  <si>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</si>
  <si>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</si>
  <si>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</si>
  <si>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</si>
  <si>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</si>
  <si>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</si>
  <si>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</si>
  <si>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</si>
  <si>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</si>
  <si>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</si>
  <si>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</si>
  <si>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</si>
  <si>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</si>
  <si>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</si>
  <si>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</si>
  <si>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</si>
  <si>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</si>
  <si>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</si>
  <si>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</si>
  <si>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</si>
  <si>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</si>
  <si>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</si>
  <si>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</si>
  <si>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</si>
  <si>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</si>
  <si>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</si>
  <si>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</si>
  <si>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</si>
  <si>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</si>
  <si>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</si>
  <si>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</si>
  <si>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</si>
  <si>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</si>
  <si>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</si>
  <si>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</si>
  <si>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</si>
  <si>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</si>
  <si>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</si>
  <si>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</si>
  <si>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</si>
  <si>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</si>
  <si>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</si>
  <si>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</si>
  <si>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</si>
  <si>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</si>
  <si>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</si>
  <si>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</si>
  <si>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</si>
  <si>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</si>
  <si>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</si>
  <si>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</si>
  <si>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</si>
  <si>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</si>
  <si>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</si>
  <si>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</si>
  <si>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</si>
  <si>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</si>
  <si>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</si>
  <si>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</si>
  <si>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</si>
  <si>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</si>
  <si>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</si>
  <si>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</si>
  <si>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</si>
  <si>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</si>
  <si>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</si>
  <si>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</si>
  <si>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</si>
  <si>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</si>
  <si>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</si>
  <si>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</si>
  <si>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</si>
  <si>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</si>
  <si>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</si>
  <si>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</si>
  <si>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</si>
  <si>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</si>
  <si>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</si>
  <si>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</si>
  <si>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</si>
  <si>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</si>
  <si>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</si>
  <si>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</si>
  <si>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</si>
  <si>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</si>
  <si>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</si>
  <si>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</si>
  <si>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</si>
  <si>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</si>
  <si>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</si>
  <si>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</si>
  <si>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</si>
  <si>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</si>
  <si>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</si>
  <si>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</si>
  <si>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</si>
  <si>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</si>
  <si>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</si>
  <si>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</si>
  <si>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</si>
  <si>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</si>
  <si>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</si>
  <si>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</si>
  <si>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</si>
  <si>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</si>
  <si>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</si>
  <si>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</si>
  <si>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</si>
  <si>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</si>
  <si>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</si>
  <si>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</si>
  <si>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</si>
  <si>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</si>
  <si>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</si>
  <si>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</si>
  <si>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</si>
  <si>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</si>
  <si>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</si>
  <si>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</si>
  <si>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</si>
  <si>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</si>
  <si>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</si>
  <si>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</si>
  <si>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</si>
  <si>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</si>
  <si>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</si>
  <si>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</si>
  <si>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</si>
  <si>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</si>
  <si>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</si>
  <si>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</si>
  <si>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</si>
  <si>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</si>
  <si>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</si>
  <si>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</si>
  <si>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</si>
  <si>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</si>
  <si>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</si>
  <si>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</si>
  <si>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</si>
  <si>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</si>
  <si>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</si>
  <si>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</si>
  <si>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</si>
  <si>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</si>
  <si>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</si>
  <si>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</si>
  <si>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</si>
  <si>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</si>
  <si>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</si>
  <si>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</si>
  <si>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</si>
  <si>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</si>
  <si>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</si>
  <si>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</si>
  <si>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</si>
  <si>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</si>
  <si>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</si>
  <si>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</si>
  <si>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</si>
  <si>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</si>
  <si>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</si>
  <si>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</si>
  <si>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</si>
  <si>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</si>
  <si>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</si>
  <si>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</si>
  <si>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</si>
  <si>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</si>
  <si>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</si>
  <si>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</si>
  <si>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</si>
  <si>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</si>
  <si>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</si>
  <si>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</si>
  <si>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</si>
  <si>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</si>
  <si>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</si>
  <si>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</si>
  <si>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</si>
  <si>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</si>
  <si>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</si>
  <si>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</si>
  <si>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</si>
  <si>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</si>
  <si>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</si>
  <si>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</si>
  <si>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</si>
  <si>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</si>
  <si>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</si>
  <si>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</si>
  <si>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</si>
  <si>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</si>
  <si>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</si>
  <si>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</si>
  <si>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</si>
  <si>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</si>
  <si>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</si>
  <si>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</si>
  <si>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</si>
  <si>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</si>
  <si>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</si>
  <si>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</si>
  <si>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</si>
  <si>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</si>
  <si>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</si>
  <si>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</si>
  <si>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</si>
  <si>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</si>
  <si>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</si>
  <si>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</si>
  <si>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</si>
  <si>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</si>
  <si>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</si>
  <si>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</si>
  <si>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</si>
  <si>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</si>
  <si>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</si>
  <si>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</si>
  <si>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</si>
  <si>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</si>
  <si>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</si>
  <si>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</si>
  <si>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</si>
  <si>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</si>
  <si>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</si>
  <si>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</si>
  <si>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</si>
  <si>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</si>
  <si>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</si>
  <si>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</si>
  <si>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</si>
  <si>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</si>
  <si>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</si>
  <si>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</si>
  <si>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</si>
  <si>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</si>
  <si>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</si>
  <si>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</si>
  <si>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</si>
  <si>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</si>
  <si>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</si>
  <si>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</si>
  <si>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</si>
  <si>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</si>
  <si>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</si>
  <si>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</si>
  <si>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</si>
  <si>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</si>
  <si>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</si>
  <si>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</si>
  <si>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</si>
  <si>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</si>
  <si>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</si>
  <si>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</si>
  <si>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</si>
  <si>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</si>
  <si>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</si>
  <si>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</si>
  <si>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</si>
  <si>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</si>
  <si>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</si>
  <si>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</si>
  <si>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</si>
  <si>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</si>
  <si>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</si>
  <si>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</si>
  <si>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</si>
  <si>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</si>
  <si>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</si>
  <si>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</si>
  <si>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</si>
  <si>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</si>
  <si>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</si>
  <si>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</si>
  <si>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</si>
  <si>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</si>
  <si>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</si>
  <si>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</si>
  <si>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</si>
  <si>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</si>
  <si>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</si>
  <si>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</si>
  <si>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</si>
  <si>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</si>
  <si>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</si>
  <si>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</si>
  <si>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</si>
  <si>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</si>
  <si>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</si>
  <si>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</si>
  <si>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</si>
  <si>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</si>
  <si>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</si>
  <si>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</si>
  <si>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</si>
  <si>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</si>
  <si>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</si>
  <si>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</si>
  <si>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</si>
  <si>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</si>
  <si>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</si>
  <si>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</si>
  <si>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</si>
  <si>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</si>
  <si>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</si>
  <si>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</si>
  <si>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</si>
  <si>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</si>
  <si>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</si>
  <si>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</si>
  <si>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</si>
  <si>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</si>
  <si>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</si>
  <si>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</si>
  <si>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</si>
  <si>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</si>
  <si>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</si>
  <si>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</si>
  <si>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</si>
  <si>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</si>
  <si>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</si>
  <si>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</si>
  <si>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</si>
  <si>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</si>
  <si>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</si>
  <si>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</si>
  <si>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</si>
  <si>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</si>
  <si>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</si>
  <si>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</si>
  <si>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</si>
  <si>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</si>
  <si>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</si>
  <si>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</si>
  <si>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</si>
  <si>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</si>
  <si>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</si>
  <si>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</si>
  <si>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</si>
  <si>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</si>
  <si>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</si>
  <si>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</si>
  <si>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</si>
  <si>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</si>
  <si>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</si>
  <si>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</si>
  <si>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</si>
  <si>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</si>
  <si>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</si>
  <si>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</si>
  <si>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</si>
  <si>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</si>
  <si>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</si>
  <si>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</si>
  <si>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</si>
  <si>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</si>
  <si>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</si>
  <si>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</si>
  <si>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</si>
  <si>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</si>
  <si>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</si>
  <si>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</si>
  <si>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</si>
  <si>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</si>
  <si>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</si>
  <si>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</si>
  <si>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</si>
  <si>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</si>
  <si>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</si>
  <si>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</si>
  <si>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</si>
  <si>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</si>
  <si>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</si>
  <si>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</si>
  <si>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</si>
  <si>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</si>
  <si>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</si>
  <si>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</si>
  <si>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</si>
  <si>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</si>
  <si>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</si>
  <si>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</si>
  <si>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</si>
  <si>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</si>
  <si>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</si>
  <si>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</si>
  <si>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</si>
  <si>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</si>
  <si>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</si>
  <si>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</si>
  <si>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</si>
  <si>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</si>
  <si>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</si>
  <si>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</si>
  <si>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</si>
  <si>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</si>
  <si>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</si>
  <si>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</si>
  <si>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</si>
  <si>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</si>
  <si>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</si>
  <si>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</si>
  <si>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</si>
  <si>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</si>
  <si>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</si>
  <si>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</si>
  <si>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</si>
  <si>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</si>
  <si>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</si>
  <si>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</si>
  <si>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</si>
  <si>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</si>
  <si>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</si>
  <si>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</si>
  <si>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</si>
  <si>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</si>
  <si>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</si>
  <si>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</si>
  <si>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</si>
  <si>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</si>
  <si>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</si>
  <si>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</si>
  <si>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</si>
  <si>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</si>
  <si>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</si>
  <si>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</si>
  <si>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</si>
  <si>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</si>
  <si>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</si>
  <si>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</si>
  <si>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</si>
  <si>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</si>
  <si>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</si>
  <si>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</si>
  <si>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</si>
  <si>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</si>
  <si>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</si>
  <si>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</si>
  <si>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</si>
  <si>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</si>
  <si>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</si>
  <si>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</si>
  <si>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</si>
  <si>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</si>
  <si>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</si>
  <si>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</si>
  <si>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</si>
  <si>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</si>
  <si>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</si>
  <si>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</si>
  <si>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</si>
  <si>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</si>
  <si>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</si>
  <si>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</si>
  <si>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</si>
  <si>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</si>
  <si>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</si>
  <si>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</si>
  <si>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</si>
  <si>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</si>
  <si>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</si>
  <si>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</si>
  <si>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</si>
  <si>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</si>
  <si>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</si>
  <si>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</si>
  <si>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</si>
  <si>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</si>
  <si>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</si>
  <si>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</si>
  <si>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</si>
  <si>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</si>
  <si>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</si>
  <si>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</si>
  <si>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</si>
  <si>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</si>
  <si>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</si>
  <si>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</si>
  <si>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</si>
  <si>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</si>
  <si>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</si>
  <si>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</si>
  <si>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</si>
  <si>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</si>
  <si>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</si>
  <si>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</si>
  <si>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</si>
  <si>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</si>
  <si>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</si>
  <si>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</si>
  <si>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</si>
  <si>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</si>
  <si>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</si>
  <si>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</si>
  <si>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</si>
  <si>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</si>
  <si>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</si>
  <si>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</si>
  <si>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</si>
  <si>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</si>
  <si>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</si>
  <si>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</si>
  <si>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</si>
  <si>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</si>
  <si>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</si>
  <si>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</si>
  <si>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</si>
  <si>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</si>
  <si>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</si>
  <si>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</si>
  <si>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</si>
  <si>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</si>
  <si>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</si>
  <si>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</si>
  <si>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</si>
  <si>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</si>
  <si>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</si>
  <si>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</si>
  <si>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</si>
  <si>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</si>
  <si>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</si>
  <si>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</si>
  <si>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</si>
  <si>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</si>
  <si>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</si>
  <si>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</si>
  <si>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</si>
  <si>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</si>
  <si>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</si>
  <si>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</si>
  <si>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</si>
  <si>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</si>
  <si>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</si>
  <si>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</si>
  <si>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</si>
  <si>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</si>
  <si>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</si>
  <si>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</si>
  <si>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</si>
  <si>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</si>
  <si>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</si>
  <si>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</si>
  <si>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</si>
  <si>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</si>
  <si>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</si>
  <si>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</si>
  <si>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</si>
  <si>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</si>
  <si>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</si>
  <si>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</si>
  <si>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</si>
  <si>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</si>
  <si>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</si>
  <si>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</si>
  <si>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</si>
  <si>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</si>
  <si>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</si>
  <si>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</si>
  <si>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</si>
  <si>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</si>
  <si>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</si>
  <si>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</si>
  <si>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</si>
  <si>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</si>
  <si>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</si>
  <si>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</si>
  <si>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</si>
  <si>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</si>
  <si>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</si>
  <si>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</si>
  <si>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</si>
  <si>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</si>
  <si>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</si>
  <si>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</si>
  <si>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</si>
  <si>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</si>
  <si>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</si>
  <si>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</si>
  <si>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</si>
  <si>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</si>
  <si>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</si>
  <si>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</si>
  <si>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</si>
  <si>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</si>
  <si>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</si>
  <si>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</si>
  <si>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</si>
  <si>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</si>
  <si>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</si>
  <si>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</si>
  <si>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</si>
  <si>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</si>
  <si>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</si>
  <si>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</si>
  <si>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</si>
  <si>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</si>
  <si>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</si>
  <si>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</si>
  <si>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</si>
  <si>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</si>
  <si>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</si>
  <si>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</si>
  <si>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</si>
  <si>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</si>
  <si>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</si>
  <si>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</si>
  <si>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</si>
  <si>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</si>
  <si>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</si>
  <si>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</si>
  <si>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</si>
  <si>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</si>
  <si>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</si>
  <si>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</si>
  <si>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</si>
  <si>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</si>
  <si>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</si>
  <si>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</si>
  <si>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</si>
  <si>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</si>
  <si>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</si>
  <si>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</si>
  <si>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</si>
  <si>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</si>
  <si>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</si>
  <si>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</si>
  <si>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</si>
  <si>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</si>
  <si>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</si>
  <si>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</si>
  <si>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</si>
  <si>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</si>
  <si>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</si>
  <si>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</si>
  <si>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</si>
  <si>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</si>
  <si>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</si>
  <si>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</si>
  <si>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</si>
  <si>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</si>
  <si>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</si>
  <si>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</si>
  <si>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</si>
  <si>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</si>
  <si>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</si>
  <si>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</si>
  <si>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</si>
  <si>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</si>
  <si>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</si>
  <si>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</si>
  <si>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</si>
  <si>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</si>
  <si>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</si>
  <si>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</si>
  <si>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</si>
  <si>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</si>
  <si>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</si>
  <si>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</si>
  <si>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</si>
  <si>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</si>
  <si>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</si>
  <si>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</si>
  <si>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</si>
  <si>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</si>
  <si>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</si>
  <si>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</si>
  <si>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</si>
  <si>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</si>
  <si>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</si>
  <si>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</si>
  <si>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</si>
  <si>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</si>
  <si>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</si>
  <si>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</si>
  <si>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</si>
  <si>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</si>
  <si>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</si>
  <si>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</si>
  <si>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</si>
  <si>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</si>
  <si>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</si>
  <si>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</si>
  <si>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</si>
  <si>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</si>
  <si>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</si>
  <si>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</si>
  <si>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</si>
  <si>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</si>
  <si>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</si>
  <si>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</si>
  <si>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</si>
  <si>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</si>
  <si>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</si>
  <si>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</si>
  <si>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</si>
  <si>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</si>
  <si>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</si>
  <si>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</si>
  <si>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</si>
  <si>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</si>
  <si>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</si>
  <si>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</si>
  <si>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</si>
  <si>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</si>
  <si>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</si>
  <si>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</si>
  <si>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</si>
  <si>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</si>
  <si>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</si>
  <si>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</si>
  <si>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</si>
  <si>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</si>
  <si>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</si>
  <si>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</si>
  <si>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</si>
  <si>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</si>
  <si>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</si>
  <si>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</si>
  <si>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</si>
  <si>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</si>
  <si>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</si>
  <si>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</si>
  <si>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</si>
  <si>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</si>
  <si>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</si>
  <si>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</si>
  <si>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</si>
  <si>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</si>
  <si>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</si>
  <si>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</si>
  <si>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</si>
  <si>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</si>
  <si>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</si>
  <si>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</si>
  <si>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</si>
  <si>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</si>
  <si>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</si>
  <si>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</si>
  <si>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</si>
  <si>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</si>
  <si>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</si>
  <si>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</si>
  <si>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</si>
  <si>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</si>
  <si>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</si>
  <si>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</si>
  <si>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</si>
  <si>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</si>
  <si>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</si>
  <si>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</si>
  <si>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</si>
  <si>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</si>
  <si>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</si>
  <si>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</si>
  <si>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</si>
  <si>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</si>
  <si>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</si>
  <si>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</si>
  <si>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</si>
  <si>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</si>
  <si>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</si>
  <si>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</si>
  <si>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</si>
  <si>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</si>
  <si>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</si>
  <si>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</si>
  <si>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</si>
  <si>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</si>
  <si>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</si>
  <si>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</si>
  <si>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</si>
  <si>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</si>
  <si>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</si>
  <si>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</si>
  <si>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</si>
  <si>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</si>
  <si>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</si>
  <si>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</si>
  <si>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</si>
  <si>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</si>
  <si>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</si>
  <si>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</si>
  <si>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</si>
  <si>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</si>
  <si>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</si>
  <si>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</si>
  <si>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</si>
  <si>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</si>
  <si>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</si>
  <si>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</si>
  <si>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</si>
  <si>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</si>
  <si>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</si>
  <si>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</si>
  <si>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</si>
  <si>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</si>
  <si>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</si>
  <si>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</si>
  <si>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</si>
  <si>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</si>
  <si>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</si>
  <si>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</si>
  <si>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</si>
  <si>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</si>
  <si>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</si>
  <si>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</si>
  <si>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</si>
  <si>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</si>
  <si>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</si>
  <si>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</si>
  <si>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</si>
  <si>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</si>
  <si>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</si>
  <si>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</si>
  <si>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</si>
  <si>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</si>
  <si>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</si>
  <si>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</si>
  <si>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</si>
  <si>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</si>
  <si>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</si>
  <si>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</si>
  <si>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</si>
  <si>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</si>
  <si>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</si>
  <si>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</si>
  <si>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</si>
  <si>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</si>
  <si>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</si>
  <si>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</si>
  <si>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</si>
  <si>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</si>
  <si>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</si>
  <si>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</si>
  <si>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</si>
  <si>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</si>
  <si>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</si>
  <si>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</si>
  <si>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</si>
  <si>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</si>
  <si>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</si>
  <si>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</si>
  <si>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</si>
  <si>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</si>
  <si>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</si>
  <si>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</si>
  <si>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</si>
  <si>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</si>
  <si>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</si>
  <si>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</si>
  <si>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</si>
  <si>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</si>
  <si>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</si>
  <si>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</si>
  <si>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</si>
  <si>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</si>
  <si>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</si>
  <si>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</si>
  <si>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</si>
  <si>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</si>
  <si>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</si>
  <si>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</si>
  <si>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</si>
  <si>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</si>
  <si>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</si>
  <si>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</si>
  <si>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</si>
  <si>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</si>
  <si>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</si>
  <si>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</si>
  <si>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</si>
  <si>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</si>
  <si>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</si>
  <si>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</si>
  <si>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</si>
  <si>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</si>
  <si>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</si>
  <si>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</si>
  <si>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</si>
  <si>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</si>
  <si>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</si>
  <si>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</si>
  <si>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</si>
  <si>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</si>
  <si>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</si>
  <si>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</si>
  <si>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</si>
  <si>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</si>
  <si>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</si>
  <si>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</si>
  <si>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</si>
  <si>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</si>
  <si>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</si>
  <si>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</si>
  <si>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</si>
  <si>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</si>
  <si>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</si>
  <si>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</si>
  <si>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</si>
  <si>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</si>
  <si>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</si>
  <si>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</si>
  <si>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</si>
  <si>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</si>
  <si>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</si>
  <si>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</si>
  <si>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</si>
  <si>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</si>
  <si>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</si>
  <si>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</si>
  <si>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</si>
  <si>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</si>
  <si>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</si>
  <si>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</si>
  <si>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</si>
  <si>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</si>
  <si>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</si>
  <si>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</si>
  <si>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</si>
  <si>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</si>
  <si>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</si>
  <si>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</si>
  <si>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</si>
  <si>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</si>
  <si>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</si>
  <si>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</si>
  <si>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</si>
  <si>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</si>
  <si>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</si>
  <si>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</si>
  <si>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</si>
  <si>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</si>
  <si>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</si>
  <si>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</si>
  <si>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</si>
  <si>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</si>
  <si>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</si>
  <si>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</si>
  <si>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</si>
  <si>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</si>
  <si>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</si>
  <si>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</si>
  <si>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</si>
  <si>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</si>
  <si>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</si>
  <si>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</si>
  <si>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</si>
  <si>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</si>
  <si>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</si>
  <si>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</si>
  <si>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</si>
  <si>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</si>
  <si>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</si>
  <si>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</si>
  <si>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</si>
  <si>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</si>
  <si>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</si>
  <si>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</si>
  <si>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</si>
  <si>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</si>
  <si>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</si>
  <si>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</si>
  <si>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</si>
  <si>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</si>
  <si>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</si>
  <si>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</si>
  <si>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</si>
  <si>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</si>
  <si>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</si>
  <si>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</si>
  <si>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</si>
  <si>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</si>
  <si>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</si>
  <si>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</si>
  <si>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</si>
  <si>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</si>
  <si>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</si>
  <si>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</si>
  <si>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</si>
  <si>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</si>
  <si>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</si>
  <si>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</si>
  <si>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</si>
  <si>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</si>
  <si>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</si>
  <si>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</si>
  <si>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</si>
  <si>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</si>
  <si>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</si>
  <si>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</si>
  <si>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</si>
  <si>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</si>
  <si>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</si>
  <si>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</si>
  <si>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</si>
  <si>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</si>
  <si>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</si>
  <si>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</si>
  <si>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</si>
  <si>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</si>
  <si>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</si>
  <si>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</si>
  <si>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</si>
  <si>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</si>
  <si>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</si>
  <si>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</si>
  <si>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</si>
  <si>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</si>
  <si>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</si>
  <si>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</si>
  <si>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</si>
  <si>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</si>
  <si>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</si>
  <si>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</si>
  <si>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</si>
  <si>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</si>
  <si>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</si>
  <si>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</si>
  <si>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</si>
  <si>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</si>
  <si>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</si>
  <si>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</si>
  <si>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</si>
  <si>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</si>
  <si>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</si>
  <si>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</si>
  <si>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</si>
  <si>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</si>
  <si>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</si>
  <si>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</si>
  <si>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</si>
  <si>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</si>
  <si>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</si>
  <si>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</si>
  <si>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</si>
  <si>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</si>
  <si>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</si>
  <si>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</si>
  <si>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</si>
  <si>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</si>
  <si>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</si>
  <si>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</si>
  <si>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</si>
  <si>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</si>
  <si>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</si>
  <si>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</si>
  <si>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</si>
  <si>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</si>
  <si>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</si>
  <si>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</si>
  <si>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</si>
  <si>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</si>
  <si>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</si>
  <si>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</si>
  <si>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</si>
  <si>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</si>
  <si>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</si>
  <si>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</si>
  <si>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</si>
  <si>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</si>
  <si>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</si>
  <si>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</si>
  <si>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</si>
  <si>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</si>
  <si>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</si>
  <si>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</si>
  <si>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</si>
  <si>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</si>
  <si>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</si>
  <si>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</si>
  <si>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</si>
  <si>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</si>
  <si>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</si>
  <si>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</si>
  <si>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</si>
  <si>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</si>
  <si>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</si>
  <si>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</si>
  <si>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</si>
  <si>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</si>
  <si>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</si>
  <si>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</si>
  <si>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</si>
  <si>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</si>
  <si>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</si>
  <si>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</si>
  <si>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</si>
  <si>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</si>
  <si>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</si>
  <si>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</si>
  <si>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</si>
  <si>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</si>
  <si>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</si>
  <si>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</si>
  <si>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</si>
  <si>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</si>
  <si>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</si>
  <si>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</si>
  <si>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</si>
  <si>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</si>
  <si>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</si>
  <si>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</si>
  <si>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</si>
  <si>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</si>
  <si>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</si>
  <si>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</si>
  <si>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</si>
  <si>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</si>
  <si>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</si>
  <si>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</si>
  <si>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</si>
  <si>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</si>
  <si>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</si>
  <si>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</si>
  <si>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</si>
  <si>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</si>
  <si>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</si>
  <si>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</si>
  <si>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</si>
  <si>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</si>
  <si>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</si>
  <si>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</si>
  <si>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</si>
  <si>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</si>
  <si>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</si>
  <si>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</si>
  <si>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</si>
  <si>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</si>
  <si>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</si>
  <si>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</si>
  <si>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</si>
  <si>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</si>
  <si>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</si>
  <si>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</si>
  <si>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</si>
  <si>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</si>
  <si>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</si>
  <si>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</si>
  <si>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</si>
  <si>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</si>
  <si>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</si>
  <si>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</si>
  <si>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</si>
  <si>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</si>
  <si>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</si>
  <si>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</si>
  <si>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</si>
  <si>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</si>
  <si>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</si>
  <si>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</si>
  <si>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</si>
  <si>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</si>
  <si>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</si>
  <si>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</si>
  <si>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</si>
  <si>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</si>
  <si>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</si>
  <si>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</si>
  <si>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</si>
  <si>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</si>
  <si>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</si>
  <si>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</si>
  <si>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</si>
  <si>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</si>
  <si>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</si>
  <si>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</si>
  <si>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</si>
  <si>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</si>
  <si>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</si>
  <si>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</si>
  <si>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</si>
  <si>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</si>
  <si>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</si>
  <si>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</si>
  <si>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</si>
  <si>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</si>
  <si>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</si>
  <si>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</si>
  <si>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</si>
  <si>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</si>
  <si>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</si>
  <si>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</si>
  <si>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</si>
  <si>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</si>
  <si>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</si>
  <si>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</si>
  <si>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</si>
  <si>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</si>
  <si>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</si>
  <si>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</si>
  <si>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</si>
  <si>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</si>
  <si>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</si>
  <si>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</si>
  <si>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</si>
  <si>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</si>
  <si>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</si>
  <si>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</si>
  <si>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</si>
  <si>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</si>
  <si>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</si>
  <si>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</si>
  <si>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</si>
  <si>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</si>
  <si>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</si>
  <si>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</si>
  <si>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</si>
  <si>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</si>
  <si>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</si>
  <si>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</si>
  <si>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</si>
  <si>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</si>
  <si>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</si>
  <si>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</si>
  <si>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</si>
  <si>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</si>
  <si>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</si>
  <si>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</si>
  <si>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</si>
  <si>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</si>
  <si>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</si>
  <si>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</si>
  <si>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</si>
  <si>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</si>
  <si>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</si>
  <si>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</si>
  <si>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</si>
  <si>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</si>
  <si>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</si>
  <si>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</si>
  <si>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</si>
  <si>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</si>
  <si>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</si>
  <si>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</si>
  <si>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</si>
  <si>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</si>
  <si>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</si>
  <si>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</si>
  <si>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</si>
  <si>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</si>
  <si>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</si>
  <si>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</si>
  <si>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</si>
  <si>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</si>
  <si>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</si>
  <si>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</si>
  <si>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</si>
  <si>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</si>
  <si>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</si>
  <si>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</si>
  <si>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</si>
  <si>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</si>
  <si>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</si>
  <si>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</si>
  <si>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</si>
  <si>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</si>
  <si>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</si>
  <si>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</si>
  <si>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</si>
  <si>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</si>
  <si>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</si>
  <si>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</si>
  <si>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</si>
  <si>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</si>
  <si>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</si>
  <si>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</si>
  <si>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</si>
  <si>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</si>
  <si>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</si>
  <si>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</si>
  <si>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</si>
  <si>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</si>
  <si>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</si>
  <si>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</si>
  <si>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</si>
  <si>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</si>
  <si>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</si>
  <si>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</si>
  <si>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</si>
  <si>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</si>
  <si>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</si>
  <si>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</si>
  <si>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</si>
  <si>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</si>
  <si>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</si>
  <si>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</si>
  <si>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</si>
  <si>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</si>
  <si>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</si>
  <si>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</si>
  <si>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</si>
  <si>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</si>
  <si>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</si>
  <si>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</si>
  <si>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</si>
  <si>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</si>
  <si>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</si>
  <si>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</si>
  <si>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</si>
  <si>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</si>
  <si>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</si>
  <si>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</si>
  <si>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</si>
  <si>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</si>
  <si>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</si>
  <si>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</si>
  <si>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</si>
  <si>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</si>
  <si>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</si>
  <si>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</si>
  <si>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</si>
  <si>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</si>
  <si>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</si>
  <si>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</si>
  <si>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</si>
  <si>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</si>
  <si>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</si>
  <si>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</si>
  <si>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</si>
  <si>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</si>
  <si>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</si>
  <si>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</si>
  <si>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</si>
  <si>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</si>
  <si>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</si>
  <si>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</si>
  <si>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</si>
  <si>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</si>
  <si>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</si>
  <si>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</si>
  <si>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</si>
  <si>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</si>
  <si>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</si>
  <si>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</si>
  <si>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</si>
  <si>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</si>
  <si>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</si>
  <si>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</si>
  <si>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</si>
  <si>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</si>
  <si>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</si>
  <si>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</si>
  <si>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</si>
  <si>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</si>
  <si>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</si>
  <si>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</si>
  <si>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</si>
  <si>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</si>
  <si>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</si>
  <si>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</si>
  <si>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</si>
  <si>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</si>
  <si>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</si>
  <si>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</si>
  <si>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</si>
  <si>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</si>
  <si>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</si>
  <si>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</si>
  <si>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</si>
  <si>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</si>
  <si>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</si>
  <si>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</si>
  <si>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</si>
  <si>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</si>
  <si>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</si>
  <si>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</si>
  <si>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</si>
  <si>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</si>
  <si>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</si>
  <si>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</si>
  <si>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</si>
  <si>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</si>
  <si>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</si>
  <si>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</si>
  <si>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</si>
  <si>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</si>
  <si>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</si>
  <si>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</si>
  <si>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</si>
  <si>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</si>
  <si>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</si>
  <si>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</si>
  <si>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</si>
  <si>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</si>
  <si>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</si>
  <si>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</si>
  <si>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</si>
  <si>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</si>
  <si>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</si>
  <si>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</si>
  <si>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</si>
  <si>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</si>
  <si>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</si>
  <si>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</si>
  <si>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</si>
  <si>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</si>
  <si>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</si>
  <si>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</si>
  <si>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</si>
  <si>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</si>
  <si>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</si>
  <si>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</si>
  <si>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</si>
  <si>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</si>
  <si>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</si>
  <si>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</si>
  <si>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</si>
  <si>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</si>
  <si>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</si>
  <si>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</si>
  <si>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</si>
  <si>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</si>
  <si>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</si>
  <si>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</si>
  <si>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</si>
  <si>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</si>
  <si>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</si>
  <si>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</si>
  <si>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</si>
  <si>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</si>
  <si>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</si>
  <si>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</si>
  <si>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</si>
  <si>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</si>
  <si>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</si>
  <si>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</si>
  <si>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</si>
  <si>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</si>
  <si>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</si>
  <si>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</si>
  <si>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</si>
  <si>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</si>
  <si>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</si>
  <si>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</si>
  <si>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</si>
  <si>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</si>
  <si>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</si>
  <si>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</si>
  <si>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</si>
  <si>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</si>
  <si>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</si>
  <si>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</si>
  <si>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</si>
  <si>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</si>
  <si>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</si>
  <si>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</si>
  <si>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</si>
  <si>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</si>
  <si>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</si>
  <si>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</si>
  <si>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</si>
  <si>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</si>
  <si>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</si>
  <si>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</si>
  <si>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</si>
  <si>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</si>
  <si>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</si>
  <si>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</si>
  <si>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</si>
  <si>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</si>
  <si>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</si>
  <si>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</si>
  <si>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</si>
  <si>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</si>
  <si>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</si>
  <si>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</si>
  <si>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</si>
  <si>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</si>
  <si>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</si>
  <si>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</si>
  <si>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</si>
  <si>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</si>
  <si>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</si>
  <si>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</si>
  <si>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</si>
  <si>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</si>
  <si>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</si>
  <si>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</si>
  <si>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</si>
  <si>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</si>
  <si>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</si>
  <si>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</si>
  <si>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</si>
  <si>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</si>
  <si>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</si>
  <si>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</si>
  <si>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</si>
  <si>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</si>
  <si>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</si>
  <si>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</si>
  <si>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</si>
  <si>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</si>
  <si>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</si>
  <si>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</si>
  <si>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</si>
  <si>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</si>
  <si>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</si>
  <si>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</si>
  <si>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</si>
  <si>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</si>
  <si>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</si>
  <si>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</si>
  <si>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</si>
  <si>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</si>
  <si>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</si>
  <si>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</si>
  <si>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</si>
  <si>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</si>
  <si>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</si>
  <si>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</si>
  <si>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</si>
  <si>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</si>
  <si>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</si>
  <si>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</si>
  <si>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</si>
  <si>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</si>
  <si>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</si>
  <si>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</si>
  <si>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</si>
  <si>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</si>
  <si>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</si>
  <si>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</si>
  <si>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</si>
  <si>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</si>
  <si>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</si>
  <si>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</si>
  <si>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</si>
  <si>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</si>
  <si>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</si>
  <si>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</si>
  <si>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</si>
  <si>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</si>
  <si>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</si>
  <si>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</si>
  <si>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</si>
  <si>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</si>
  <si>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</si>
  <si>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</si>
  <si>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</si>
  <si>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</si>
  <si>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</si>
  <si>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</si>
  <si>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</si>
  <si>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</si>
  <si>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</si>
  <si>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</si>
  <si>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</si>
  <si>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</si>
  <si>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</si>
  <si>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</si>
  <si>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</si>
  <si>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</si>
  <si>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</si>
  <si>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</si>
  <si>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</si>
  <si>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</si>
  <si>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</si>
  <si>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</si>
  <si>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</si>
  <si>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</si>
  <si>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</si>
  <si>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</si>
  <si>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</si>
  <si>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</si>
  <si>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</si>
  <si>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</si>
  <si>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</si>
  <si>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</si>
  <si>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</si>
  <si>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</si>
  <si>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</si>
  <si>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</si>
  <si>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</si>
  <si>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</si>
  <si>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</si>
  <si>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</si>
  <si>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</si>
  <si>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</si>
  <si>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</si>
  <si>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</si>
  <si>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</si>
  <si>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</si>
  <si>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</si>
  <si>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</si>
  <si>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</si>
  <si>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</si>
  <si>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</si>
  <si>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</si>
  <si>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</si>
  <si>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</si>
  <si>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</si>
  <si>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</si>
  <si>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</si>
  <si>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</si>
  <si>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</si>
  <si>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</si>
  <si>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</si>
  <si>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</si>
  <si>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</si>
  <si>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</si>
  <si>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</si>
  <si>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</si>
  <si>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</si>
  <si>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</si>
  <si>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</si>
  <si>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</si>
  <si>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</si>
  <si>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</si>
  <si>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</si>
  <si>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</si>
  <si>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</si>
  <si>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</si>
  <si>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</si>
  <si>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</si>
  <si>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</si>
  <si>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</si>
  <si>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</si>
  <si>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</si>
  <si>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</si>
  <si>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</si>
  <si>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</si>
  <si>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</si>
  <si>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</si>
  <si>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</si>
  <si>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</si>
  <si>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</si>
  <si>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</si>
  <si>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</si>
  <si>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</si>
  <si>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</si>
  <si>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</si>
  <si>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</si>
  <si>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</si>
  <si>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</si>
  <si>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</si>
  <si>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</si>
  <si>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</si>
  <si>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</si>
  <si>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</si>
  <si>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</si>
  <si>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</si>
  <si>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</si>
  <si>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</si>
  <si>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</si>
  <si>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</si>
  <si>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</si>
  <si>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</si>
  <si>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</si>
  <si>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</si>
  <si>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</si>
  <si>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</si>
  <si>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</si>
  <si>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</si>
  <si>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</si>
  <si>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</si>
  <si>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</si>
  <si>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</si>
  <si>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</si>
  <si>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</si>
  <si>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</si>
  <si>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</si>
  <si>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</si>
  <si>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</si>
  <si>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</si>
  <si>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</si>
  <si>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</si>
  <si>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</si>
  <si>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</si>
  <si>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</si>
  <si>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</si>
  <si>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</si>
  <si>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</si>
  <si>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</si>
  <si>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</si>
  <si>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</si>
  <si>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</si>
  <si>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</si>
  <si>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</si>
  <si>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</si>
  <si>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</si>
  <si>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</si>
  <si>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</si>
  <si>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</si>
  <si>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</si>
  <si>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</si>
  <si>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</si>
  <si>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</si>
  <si>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</si>
  <si>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</si>
  <si>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</si>
  <si>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</si>
  <si>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</si>
  <si>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</si>
  <si>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</si>
  <si>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</si>
  <si>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</si>
  <si>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</si>
  <si>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</si>
  <si>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</si>
  <si>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</si>
  <si>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</si>
  <si>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</si>
  <si>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</si>
  <si>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</si>
  <si>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</si>
  <si>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</si>
  <si>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</si>
  <si>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</si>
  <si>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</si>
  <si>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</si>
  <si>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</si>
  <si>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</si>
  <si>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</si>
  <si>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</si>
  <si>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</si>
  <si>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</si>
  <si>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</si>
  <si>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</si>
  <si>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</si>
  <si>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</si>
  <si>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</si>
  <si>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</si>
  <si>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</si>
  <si>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</si>
  <si>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</si>
  <si>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</si>
  <si>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</si>
  <si>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</si>
  <si>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</si>
  <si>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</si>
  <si>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</si>
  <si>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</si>
  <si>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</si>
  <si>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</si>
  <si>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</si>
  <si>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</si>
  <si>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</si>
  <si>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</si>
  <si>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</si>
  <si>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</si>
  <si>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</si>
  <si>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</si>
  <si>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</si>
  <si>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</si>
  <si>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</si>
  <si>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</si>
  <si>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</si>
  <si>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</si>
  <si>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</si>
  <si>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</si>
  <si>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</si>
  <si>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</si>
  <si>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</si>
  <si>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</si>
  <si>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</si>
  <si>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</si>
  <si>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</si>
  <si>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</si>
  <si>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</si>
  <si>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</si>
  <si>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</si>
  <si>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</si>
  <si>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</si>
  <si>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</si>
  <si>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</si>
  <si>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</si>
  <si>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</si>
  <si>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</si>
  <si>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</si>
  <si>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</si>
  <si>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</si>
  <si>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</si>
  <si>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</si>
  <si>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</si>
  <si>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</si>
  <si>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</si>
  <si>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</si>
  <si>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</si>
  <si>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</si>
  <si>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</si>
  <si>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</si>
  <si>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</si>
  <si>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</si>
  <si>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</si>
  <si>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</si>
  <si>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</si>
  <si>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</si>
  <si>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</si>
  <si>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</si>
  <si>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</si>
  <si>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</si>
  <si>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</si>
  <si>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</si>
  <si>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</si>
  <si>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</si>
  <si>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</si>
  <si>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</si>
  <si>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</si>
  <si>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</si>
  <si>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</si>
  <si>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</si>
  <si>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</si>
  <si>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</si>
  <si>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</si>
  <si>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</si>
  <si>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</si>
  <si>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</si>
  <si>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</si>
  <si>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</si>
  <si>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</si>
  <si>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</si>
  <si>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</si>
  <si>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</si>
  <si>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</si>
  <si>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</si>
  <si>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</si>
  <si>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</si>
  <si>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</si>
  <si>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</si>
  <si>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</si>
  <si>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</si>
  <si>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</si>
  <si>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</si>
  <si>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</si>
  <si>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</si>
  <si>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</si>
  <si>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</si>
  <si>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</si>
  <si>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</si>
  <si>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</si>
  <si>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</si>
  <si>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</si>
  <si>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</si>
  <si>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</si>
  <si>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</si>
  <si>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</si>
  <si>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</si>
  <si>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</si>
  <si>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</si>
  <si>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</si>
  <si>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</si>
  <si>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</si>
  <si>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</si>
  <si>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</si>
  <si>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</si>
  <si>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</si>
  <si>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</si>
  <si>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</si>
  <si>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</si>
  <si>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</si>
  <si>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</si>
  <si>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</si>
  <si>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</si>
  <si>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</si>
  <si>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</si>
  <si>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</si>
  <si>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</si>
  <si>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</si>
  <si>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</si>
  <si>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</si>
  <si>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</si>
  <si>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</si>
  <si>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</si>
  <si>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</si>
  <si>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</si>
  <si>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</si>
  <si>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</si>
  <si>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</si>
  <si>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</si>
  <si>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</si>
  <si>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</si>
  <si>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</si>
  <si>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</si>
  <si>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</si>
  <si>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</si>
  <si>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</si>
  <si>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</si>
  <si>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</si>
  <si>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</si>
  <si>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</si>
  <si>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</si>
  <si>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</si>
  <si>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</si>
  <si>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</si>
  <si>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</si>
  <si>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</si>
  <si>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</si>
  <si>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</si>
  <si>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</si>
  <si>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</si>
  <si>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</si>
  <si>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</si>
  <si>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</si>
  <si>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</si>
  <si>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</si>
  <si>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</si>
  <si>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</si>
  <si>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</si>
  <si>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</si>
  <si>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</si>
  <si>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</si>
  <si>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</si>
  <si>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</si>
  <si>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</si>
  <si>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</si>
  <si>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</si>
  <si>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</si>
  <si>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</si>
  <si>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</si>
  <si>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</si>
  <si>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</si>
  <si>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</si>
  <si>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</si>
  <si>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</si>
  <si>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</si>
  <si>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</si>
  <si>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</si>
  <si>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</si>
  <si>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</si>
  <si>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</si>
  <si>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</si>
  <si>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</si>
  <si>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</si>
  <si>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</si>
  <si>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</si>
  <si>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</si>
  <si>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</si>
  <si>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</si>
  <si>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</si>
  <si>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</si>
  <si>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</si>
  <si>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</si>
  <si>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</si>
  <si>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</si>
  <si>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</si>
  <si>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</si>
  <si>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</si>
  <si>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</si>
  <si>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</si>
  <si>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</si>
  <si>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</si>
  <si>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</si>
  <si>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</si>
  <si>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</si>
  <si>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</si>
  <si>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</si>
  <si>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</si>
  <si>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</si>
  <si>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</si>
  <si>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</si>
  <si>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</si>
  <si>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</si>
  <si>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</si>
  <si>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</si>
  <si>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</si>
  <si>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</si>
  <si>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</si>
  <si>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</si>
  <si>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</si>
  <si>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</si>
  <si>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</si>
  <si>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</si>
  <si>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</si>
  <si>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</si>
  <si>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</si>
  <si>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</si>
  <si>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</si>
  <si>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</si>
  <si>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</si>
  <si>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</si>
  <si>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</si>
  <si>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</si>
  <si>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</si>
  <si>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</si>
  <si>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</si>
  <si>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</si>
  <si>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</si>
  <si>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</si>
  <si>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</si>
  <si>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</si>
  <si>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</si>
  <si>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</si>
  <si>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</si>
  <si>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</si>
  <si>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</si>
  <si>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</si>
  <si>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</si>
  <si>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</si>
  <si>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</si>
  <si>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</si>
  <si>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</si>
  <si>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</si>
  <si>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</si>
  <si>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</si>
  <si>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</si>
  <si>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</si>
  <si>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</si>
  <si>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</si>
  <si>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</si>
  <si>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</si>
  <si>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</si>
  <si>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</si>
  <si>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</si>
  <si>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</si>
  <si>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</si>
  <si>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</si>
  <si>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</si>
  <si>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</si>
  <si>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</si>
  <si>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</si>
  <si>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</si>
  <si>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</si>
  <si>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</si>
  <si>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</si>
  <si>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</si>
  <si>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</si>
  <si>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</si>
  <si>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</si>
  <si>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</si>
  <si>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</si>
  <si>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</si>
  <si>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</si>
  <si>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</si>
  <si>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</si>
  <si>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</si>
  <si>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</si>
  <si>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</si>
  <si>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</si>
  <si>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</si>
  <si>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</si>
  <si>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</si>
  <si>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</si>
  <si>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</si>
  <si>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</si>
  <si>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</si>
  <si>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</si>
  <si>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</si>
  <si>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</si>
  <si>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</si>
  <si>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</si>
  <si>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</si>
  <si>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</si>
  <si>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</si>
  <si>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</si>
  <si>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</si>
  <si>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</si>
  <si>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</si>
  <si>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</si>
  <si>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</si>
  <si>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</si>
  <si>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</si>
  <si>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</si>
  <si>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</si>
  <si>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</si>
  <si>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</si>
  <si>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</si>
  <si>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</si>
  <si>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</si>
  <si>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</si>
  <si>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</si>
  <si>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</si>
  <si>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</si>
  <si>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</si>
  <si>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</si>
  <si>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</si>
  <si>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</si>
  <si>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</si>
  <si>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</si>
  <si>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</si>
  <si>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</si>
  <si>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</si>
  <si>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</si>
  <si>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</si>
  <si>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</si>
  <si>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</si>
  <si>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</si>
  <si>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</si>
  <si>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</si>
  <si>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</si>
  <si>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</si>
  <si>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</si>
  <si>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</si>
  <si>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</si>
  <si>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</si>
  <si>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</si>
  <si>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</si>
  <si>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</si>
  <si>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</si>
  <si>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</si>
  <si>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</si>
  <si>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</si>
  <si>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</si>
  <si>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</si>
  <si>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</si>
  <si>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</si>
  <si>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</si>
  <si>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</si>
  <si>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</si>
  <si>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</si>
  <si>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</si>
  <si>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</si>
  <si>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</si>
  <si>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</si>
  <si>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</si>
  <si>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</si>
  <si>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</si>
  <si>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</si>
  <si>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</si>
  <si>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</si>
  <si>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</si>
  <si>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</si>
  <si>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</si>
  <si>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</si>
  <si>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</si>
  <si>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</si>
  <si>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</si>
  <si>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</si>
  <si>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</si>
  <si>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</si>
  <si>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</si>
  <si>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</si>
  <si>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</si>
  <si>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</si>
  <si>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</si>
  <si>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</si>
  <si>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</si>
  <si>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</si>
  <si>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</si>
  <si>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</si>
  <si>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</si>
  <si>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</si>
  <si>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</si>
  <si>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</si>
  <si>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</si>
  <si>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</si>
  <si>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</si>
  <si>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</si>
  <si>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</si>
  <si>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</si>
  <si>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</si>
  <si>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</si>
  <si>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</si>
  <si>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</si>
  <si>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</si>
  <si>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</si>
  <si>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</si>
  <si>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</si>
  <si>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</si>
  <si>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</si>
  <si>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</si>
  <si>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</si>
  <si>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</si>
  <si>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</si>
  <si>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</si>
  <si>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</si>
  <si>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</si>
  <si>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</si>
  <si>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</si>
  <si>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</si>
  <si>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</si>
  <si>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</si>
  <si>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</si>
  <si>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</si>
  <si>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</si>
  <si>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</si>
  <si>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</si>
  <si>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</si>
  <si>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</si>
  <si>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</si>
  <si>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</si>
  <si>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</si>
  <si>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</si>
  <si>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</si>
  <si>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</si>
  <si>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</si>
  <si>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</si>
  <si>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</si>
  <si>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</si>
  <si>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</si>
  <si>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</si>
  <si>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</si>
  <si>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</si>
  <si>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</si>
  <si>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</si>
  <si>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</si>
  <si>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</si>
  <si>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</si>
  <si>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</si>
  <si>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</si>
  <si>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</si>
  <si>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</si>
  <si>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</si>
  <si>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</si>
  <si>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</si>
  <si>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</si>
  <si>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</si>
  <si>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</si>
  <si>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</si>
  <si>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</si>
  <si>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</si>
  <si>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</si>
  <si>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</si>
  <si>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</si>
  <si>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</si>
  <si>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</si>
  <si>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</si>
  <si>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</si>
  <si>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</si>
  <si>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</si>
  <si>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</si>
  <si>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</si>
  <si>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</si>
  <si>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</si>
  <si>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</si>
  <si>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</si>
  <si>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</si>
  <si>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</si>
  <si>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</si>
  <si>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</si>
  <si>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</si>
  <si>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</si>
  <si>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</si>
  <si>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</si>
  <si>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</si>
  <si>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</si>
  <si>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</si>
  <si>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</si>
  <si>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</si>
  <si>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</si>
  <si>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</si>
  <si>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</si>
  <si>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</si>
  <si>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</si>
  <si>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</si>
  <si>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</si>
  <si>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</si>
  <si>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</si>
  <si>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</si>
  <si>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</si>
  <si>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</si>
  <si>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</si>
  <si>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</si>
  <si>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</si>
  <si>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</si>
  <si>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</si>
  <si>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</si>
  <si>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</si>
  <si>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</si>
  <si>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</si>
  <si>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</si>
  <si>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</si>
  <si>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</si>
  <si>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</si>
  <si>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</si>
  <si>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</si>
  <si>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</si>
  <si>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</si>
  <si>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</si>
  <si>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</si>
  <si>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</si>
  <si>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</si>
  <si>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</si>
  <si>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</si>
  <si>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</si>
  <si>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</si>
  <si>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</si>
  <si>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</si>
  <si>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</si>
  <si>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</si>
  <si>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</si>
  <si>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</si>
  <si>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</si>
  <si>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</si>
  <si>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</si>
  <si>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</si>
  <si>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</si>
  <si>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</si>
  <si>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</si>
  <si>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</si>
  <si>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</si>
  <si>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</si>
  <si>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</si>
  <si>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</si>
  <si>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</si>
  <si>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</si>
  <si>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</si>
  <si>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</si>
  <si>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</si>
  <si>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</si>
  <si>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</si>
  <si>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</si>
  <si>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</si>
  <si>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</si>
  <si>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</si>
  <si>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</si>
  <si>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</si>
  <si>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</si>
  <si>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</si>
  <si>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</si>
  <si>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</si>
  <si>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</si>
  <si>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</si>
  <si>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</si>
  <si>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</si>
  <si>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</si>
  <si>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</si>
  <si>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</si>
  <si>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</si>
  <si>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</si>
  <si>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</si>
  <si>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</si>
  <si>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</si>
  <si>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</si>
  <si>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</si>
  <si>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</si>
  <si>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</si>
  <si>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</si>
  <si>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</si>
  <si>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</si>
  <si>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</si>
  <si>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</si>
  <si>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</si>
  <si>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</si>
  <si>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</si>
  <si>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</si>
  <si>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</si>
  <si>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</si>
  <si>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</si>
  <si>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</si>
  <si>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</si>
  <si>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</si>
  <si>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</si>
  <si>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</si>
  <si>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</si>
  <si>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</si>
  <si>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</si>
  <si>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</si>
  <si>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</si>
  <si>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</si>
  <si>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</si>
  <si>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</si>
  <si>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</si>
  <si>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</si>
  <si>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</si>
  <si>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</si>
  <si>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</si>
  <si>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</si>
  <si>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</si>
  <si>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</si>
  <si>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</si>
  <si>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</si>
  <si>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</si>
  <si>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</si>
  <si>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</si>
  <si>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</si>
  <si>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</si>
  <si>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</si>
  <si>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</si>
  <si>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</si>
  <si>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</si>
  <si>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</si>
  <si>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</si>
  <si>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</si>
  <si>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</si>
  <si>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</si>
  <si>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</si>
  <si>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</si>
  <si>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</si>
  <si>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</si>
  <si>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</si>
  <si>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</si>
  <si>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</si>
  <si>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</si>
  <si>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</si>
  <si>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</si>
  <si>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</si>
  <si>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</si>
  <si>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</si>
  <si>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</si>
  <si>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</si>
  <si>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</si>
  <si>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</si>
  <si>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</si>
  <si>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</si>
  <si>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</si>
  <si>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</si>
  <si>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</si>
  <si>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</si>
  <si>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</si>
  <si>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</si>
  <si>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</si>
  <si>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</si>
  <si>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</si>
  <si>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</si>
  <si>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</si>
  <si>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</si>
  <si>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</si>
  <si>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</si>
  <si>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</si>
  <si>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</si>
  <si>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</si>
  <si>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</si>
  <si>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</si>
  <si>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</si>
  <si>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</si>
  <si>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</si>
  <si>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</si>
  <si>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</si>
  <si>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</si>
  <si>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</si>
  <si>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</si>
  <si>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</si>
  <si>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</si>
  <si>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</si>
  <si>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</si>
  <si>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</si>
  <si>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</si>
  <si>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</si>
  <si>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</si>
  <si>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</si>
  <si>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</si>
  <si>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</si>
  <si>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</si>
  <si>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</si>
  <si>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</si>
  <si>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</si>
  <si>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</si>
  <si>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</si>
  <si>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</si>
  <si>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</si>
  <si>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</si>
  <si>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</si>
  <si>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</si>
  <si>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</si>
  <si>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</si>
  <si>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</si>
  <si>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</si>
  <si>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</si>
  <si>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</si>
  <si>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</si>
  <si>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</si>
  <si>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</si>
  <si>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</si>
  <si>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</si>
  <si>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</si>
  <si>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</si>
  <si>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</si>
  <si>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</si>
  <si>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</si>
  <si>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</si>
  <si>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</si>
  <si>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</si>
  <si>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</si>
  <si>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</si>
  <si>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</si>
  <si>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</si>
  <si>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</si>
  <si>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</si>
  <si>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</si>
  <si>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</si>
  <si>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</si>
  <si>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</si>
  <si>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</si>
  <si>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</si>
  <si>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</si>
  <si>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</si>
  <si>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</si>
  <si>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</si>
  <si>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</si>
  <si>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</si>
  <si>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</si>
  <si>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</si>
  <si>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</si>
  <si>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</si>
  <si>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</si>
  <si>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</si>
  <si>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</si>
  <si>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</si>
  <si>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</si>
  <si>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</si>
  <si>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</si>
  <si>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</si>
  <si>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</si>
  <si>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</si>
  <si>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</si>
  <si>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</si>
  <si>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</si>
  <si>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</si>
  <si>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</si>
  <si>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</si>
  <si>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</si>
  <si>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</si>
  <si>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</si>
  <si>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</si>
  <si>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</si>
  <si>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</si>
  <si>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</si>
  <si>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</si>
  <si>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</si>
  <si>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</si>
  <si>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</si>
  <si>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</si>
  <si>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</si>
  <si>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</si>
  <si>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</si>
  <si>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</si>
  <si>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</si>
  <si>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</si>
  <si>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</si>
  <si>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</si>
  <si>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</si>
  <si>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</si>
  <si>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</si>
  <si>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</si>
  <si>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</si>
  <si>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</si>
  <si>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</si>
  <si>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</si>
  <si>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</si>
  <si>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</si>
  <si>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</si>
  <si>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</si>
  <si>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</si>
  <si>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</si>
  <si>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</si>
  <si>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</si>
  <si>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</si>
  <si>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</si>
  <si>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</si>
  <si>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</si>
  <si>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</si>
  <si>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</si>
  <si>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</si>
  <si>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</si>
  <si>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</si>
  <si>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</si>
  <si>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</si>
  <si>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</si>
  <si>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</si>
  <si>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</si>
  <si>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</si>
  <si>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</si>
  <si>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</si>
  <si>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</si>
  <si>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</si>
  <si>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</si>
  <si>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</si>
  <si>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</si>
  <si>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</si>
  <si>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</si>
  <si>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</si>
  <si>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</si>
  <si>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</si>
  <si>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</si>
  <si>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</si>
  <si>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</si>
  <si>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</si>
  <si>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</si>
  <si>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</si>
  <si>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</si>
  <si>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</si>
  <si>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</si>
  <si>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</si>
  <si>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</si>
  <si>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</si>
  <si>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</si>
  <si>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</si>
  <si>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</si>
  <si>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</si>
  <si>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</si>
  <si>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</si>
  <si>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</si>
  <si>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</si>
  <si>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</si>
  <si>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</si>
  <si>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</si>
  <si>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</si>
  <si>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</si>
  <si>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</si>
  <si>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</si>
  <si>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</si>
  <si>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</si>
  <si>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</si>
  <si>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</si>
  <si>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</si>
  <si>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</si>
  <si>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</si>
  <si>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</si>
  <si>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</si>
  <si>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</si>
  <si>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</si>
  <si>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</si>
  <si>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</si>
  <si>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</si>
  <si>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</si>
  <si>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</si>
  <si>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</si>
  <si>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</si>
  <si>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</si>
  <si>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</si>
  <si>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</si>
  <si>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</si>
  <si>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</si>
  <si>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</si>
  <si>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</si>
  <si>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</si>
  <si>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</si>
  <si>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</si>
  <si>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</si>
  <si>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</si>
  <si>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</si>
  <si>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</si>
  <si>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</si>
  <si>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</si>
  <si>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</si>
  <si>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</si>
  <si>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</si>
  <si>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</si>
  <si>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</si>
  <si>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</si>
  <si>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</si>
  <si>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</si>
  <si>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</si>
  <si>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</si>
  <si>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</si>
  <si>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</si>
  <si>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</si>
  <si>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</si>
  <si>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</si>
  <si>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</si>
  <si>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</si>
  <si>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</si>
  <si>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</si>
  <si>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</si>
  <si>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</si>
  <si>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</si>
  <si>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</si>
  <si>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</si>
  <si>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</si>
  <si>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</si>
  <si>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</si>
  <si>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</si>
  <si>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</si>
  <si>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</si>
  <si>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</si>
  <si>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</si>
  <si>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</si>
  <si>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</si>
  <si>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</si>
  <si>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</si>
  <si>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</si>
  <si>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</si>
  <si>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</si>
  <si>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</si>
  <si>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</si>
  <si>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</si>
  <si>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</si>
  <si>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</si>
  <si>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</si>
  <si>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</si>
  <si>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</si>
  <si>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</si>
  <si>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</si>
  <si>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</si>
  <si>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</si>
  <si>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</si>
  <si>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</si>
  <si>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</si>
  <si>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</si>
  <si>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</si>
  <si>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</si>
  <si>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</si>
  <si>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</si>
  <si>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</si>
  <si>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</si>
  <si>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</si>
  <si>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</si>
  <si>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</si>
  <si>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</si>
  <si>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</si>
  <si>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</si>
  <si>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</si>
  <si>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</si>
  <si>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</si>
  <si>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</si>
  <si>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</si>
  <si>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</si>
  <si>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</si>
  <si>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</si>
  <si>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</si>
  <si>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</si>
  <si>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</si>
  <si>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</si>
  <si>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</si>
  <si>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</si>
  <si>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</si>
  <si>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</si>
  <si>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</si>
  <si>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</si>
  <si>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</si>
  <si>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</si>
  <si>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</si>
  <si>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</si>
  <si>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</si>
  <si>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</si>
  <si>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</si>
  <si>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</si>
  <si>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</si>
  <si>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</si>
  <si>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</si>
  <si>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</si>
  <si>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</si>
  <si>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</si>
  <si>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</si>
  <si>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</si>
  <si>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</si>
  <si>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</si>
  <si>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</si>
  <si>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</si>
  <si>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</si>
  <si>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</si>
  <si>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</si>
  <si>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</si>
  <si>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</si>
  <si>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</si>
  <si>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</si>
  <si>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</si>
  <si>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</si>
  <si>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</si>
  <si>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</si>
  <si>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</si>
  <si>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</si>
  <si>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</si>
  <si>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</si>
  <si>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</si>
  <si>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</si>
  <si>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</si>
  <si>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</si>
  <si>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</si>
  <si>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</si>
  <si>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</si>
  <si>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</si>
  <si>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</si>
  <si>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</si>
  <si>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</si>
  <si>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</si>
  <si>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</si>
  <si>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</si>
  <si>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</si>
  <si>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</si>
  <si>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</si>
  <si>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</si>
  <si>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</si>
  <si>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</si>
  <si>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</si>
  <si>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</si>
  <si>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</si>
  <si>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</si>
  <si>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</si>
  <si>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</si>
  <si>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</si>
  <si>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</si>
  <si>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</si>
  <si>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</si>
  <si>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</si>
  <si>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</si>
  <si>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</si>
  <si>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</si>
  <si>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</si>
  <si>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</si>
  <si>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</si>
  <si>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</si>
  <si>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</si>
  <si>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</si>
  <si>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</si>
  <si>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</si>
  <si>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</si>
  <si>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</si>
  <si>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</si>
  <si>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</si>
  <si>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</si>
  <si>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</si>
  <si>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</si>
  <si>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</si>
  <si>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</si>
  <si>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</si>
  <si>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</si>
  <si>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</si>
  <si>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</si>
  <si>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</si>
  <si>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</si>
  <si>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</si>
  <si>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</si>
  <si>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</si>
  <si>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</si>
  <si>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</si>
  <si>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</si>
  <si>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</si>
  <si>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</si>
  <si>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</si>
  <si>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</si>
  <si>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</si>
  <si>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</si>
  <si>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</si>
  <si>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</si>
  <si>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</si>
  <si>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</si>
  <si>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</si>
  <si>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</si>
  <si>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</si>
  <si>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</si>
  <si>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</si>
  <si>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</si>
  <si>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</si>
  <si>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</si>
  <si>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</si>
  <si>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</si>
  <si>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</si>
  <si>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</si>
  <si>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</si>
  <si>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</si>
  <si>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</si>
  <si>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</si>
  <si>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</si>
  <si>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</si>
  <si>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</si>
  <si>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</si>
  <si>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</si>
  <si>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</si>
  <si>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</si>
  <si>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</si>
  <si>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</si>
  <si>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</si>
  <si>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</si>
  <si>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</si>
  <si>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</si>
  <si>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</si>
  <si>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</si>
  <si>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</si>
  <si>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</si>
  <si>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</si>
  <si>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</si>
  <si>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</si>
  <si>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</si>
  <si>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</si>
  <si>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</si>
  <si>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</si>
  <si>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</si>
  <si>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</si>
  <si>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</si>
  <si>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</si>
  <si>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</si>
  <si>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</si>
  <si>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</si>
  <si>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</si>
  <si>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</si>
  <si>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</si>
  <si>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</si>
  <si>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</si>
  <si>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</si>
  <si>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</si>
  <si>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</si>
  <si>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</si>
  <si>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</si>
  <si>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</si>
  <si>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</si>
  <si>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</si>
  <si>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</si>
  <si>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</si>
  <si>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</si>
  <si>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</si>
  <si>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</si>
  <si>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</si>
  <si>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</si>
  <si>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</si>
  <si>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</si>
  <si>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</si>
  <si>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</si>
  <si>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</si>
  <si>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</si>
  <si>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</si>
  <si>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</si>
  <si>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</si>
  <si>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</si>
  <si>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</si>
  <si>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</si>
  <si>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</si>
  <si>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</si>
  <si>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</si>
  <si>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</si>
  <si>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</si>
  <si>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</si>
  <si>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</si>
  <si>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</si>
  <si>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</si>
  <si>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</si>
  <si>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</si>
  <si>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</si>
  <si>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</si>
  <si>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</si>
  <si>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</si>
  <si>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</si>
  <si>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</si>
  <si>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</si>
  <si>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</si>
  <si>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</si>
  <si>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</si>
  <si>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</si>
  <si>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</si>
  <si>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</si>
  <si>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</si>
  <si>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</si>
  <si>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</si>
  <si>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</si>
  <si>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</si>
  <si>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</si>
  <si>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</si>
  <si>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</si>
  <si>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</si>
  <si>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</si>
  <si>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</si>
  <si>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</si>
  <si>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</si>
  <si>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</si>
  <si>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</si>
  <si>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</si>
  <si>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</si>
  <si>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</si>
  <si>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</si>
  <si>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</si>
  <si>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</si>
  <si>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</si>
  <si>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</si>
  <si>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</si>
  <si>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</si>
  <si>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</si>
  <si>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</si>
  <si>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</si>
  <si>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</si>
  <si>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</si>
  <si>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</si>
  <si>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</si>
  <si>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</si>
  <si>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</si>
  <si>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</si>
  <si>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</si>
  <si>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</si>
  <si>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</si>
  <si>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</si>
  <si>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</si>
  <si>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</si>
  <si>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</si>
  <si>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</si>
  <si>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</si>
  <si>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</si>
  <si>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</si>
  <si>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</si>
  <si>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</si>
  <si>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</si>
  <si>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</si>
  <si>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</si>
  <si>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</si>
  <si>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</si>
  <si>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</si>
  <si>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</si>
  <si>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</si>
  <si>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</si>
  <si>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</si>
  <si>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</si>
  <si>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</si>
  <si>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</si>
  <si>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</si>
  <si>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</si>
  <si>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</si>
  <si>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</si>
  <si>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</si>
  <si>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</si>
  <si>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</si>
  <si>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</si>
  <si>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</si>
  <si>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</si>
  <si>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</si>
  <si>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</si>
  <si>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</si>
  <si>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</si>
  <si>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</si>
  <si>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</si>
  <si>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</si>
  <si>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</si>
  <si>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</si>
  <si>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</si>
  <si>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</si>
  <si>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</si>
  <si>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</si>
  <si>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</si>
  <si>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</si>
  <si>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</si>
  <si>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</si>
  <si>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</si>
  <si>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</si>
  <si>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</si>
  <si>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</si>
  <si>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</si>
  <si>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</si>
  <si>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</si>
  <si>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</si>
  <si>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</si>
  <si>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</si>
  <si>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</si>
  <si>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</si>
  <si>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</si>
  <si>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</si>
  <si>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</si>
  <si>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</si>
  <si>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</si>
  <si>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</si>
  <si>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</si>
  <si>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</si>
  <si>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</si>
  <si>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</si>
  <si>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</si>
  <si>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</si>
  <si>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</si>
  <si>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</si>
  <si>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</si>
  <si>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</si>
  <si>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</si>
  <si>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</si>
  <si>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</si>
  <si>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</si>
  <si>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</si>
  <si>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</si>
  <si>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</si>
  <si>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</si>
  <si>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</si>
  <si>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</si>
  <si>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</si>
  <si>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</si>
  <si>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</si>
  <si>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</si>
  <si>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</si>
  <si>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</si>
  <si>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</si>
  <si>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</si>
  <si>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</si>
  <si>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</si>
  <si>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</si>
  <si>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</si>
  <si>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</si>
  <si>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</si>
  <si>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</si>
  <si>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</si>
  <si>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</si>
  <si>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</si>
  <si>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</si>
  <si>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</si>
  <si>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</si>
  <si>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</si>
  <si>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</si>
  <si>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</si>
  <si>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</si>
  <si>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</si>
  <si>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</si>
  <si>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</si>
  <si>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</si>
  <si>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</si>
  <si>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</si>
  <si>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</si>
  <si>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</si>
  <si>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</si>
  <si>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</si>
  <si>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</si>
  <si>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</si>
  <si>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</si>
  <si>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</si>
  <si>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</si>
  <si>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</si>
  <si>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</si>
  <si>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</si>
  <si>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</si>
  <si>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</si>
  <si>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</si>
  <si>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</si>
  <si>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</si>
  <si>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</si>
  <si>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</si>
  <si>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</si>
  <si>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</si>
  <si>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</si>
  <si>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</si>
  <si>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</si>
  <si>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</si>
  <si>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</si>
  <si>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</si>
  <si>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</si>
  <si>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</si>
  <si>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</si>
  <si>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</si>
  <si>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</si>
  <si>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</si>
  <si>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</si>
  <si>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</si>
  <si>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</si>
  <si>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</si>
  <si>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</si>
  <si>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</si>
  <si>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</si>
  <si>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</si>
  <si>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</si>
  <si>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</si>
  <si>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</si>
  <si>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</si>
  <si>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</si>
  <si>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</si>
  <si>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</si>
  <si>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</si>
  <si>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</si>
  <si>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</si>
  <si>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</si>
  <si>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</si>
  <si>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</si>
  <si>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</si>
  <si>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</si>
  <si>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</si>
  <si>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</si>
  <si>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</si>
  <si>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</si>
  <si>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</si>
  <si>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</si>
  <si>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</si>
  <si>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</si>
  <si>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</si>
  <si>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</si>
  <si>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</si>
  <si>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</si>
  <si>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</si>
  <si>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</si>
  <si>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</si>
  <si>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</si>
  <si>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</si>
  <si>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</si>
  <si>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</si>
  <si>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</si>
  <si>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</si>
  <si>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</si>
  <si>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</si>
  <si>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</si>
  <si>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</si>
  <si>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</si>
  <si>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</si>
  <si>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</si>
  <si>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</si>
  <si>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</si>
  <si>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</si>
  <si>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</si>
  <si>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</si>
  <si>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</si>
  <si>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</si>
  <si>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</si>
  <si>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</si>
  <si>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</si>
  <si>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</si>
  <si>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</si>
  <si>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</si>
  <si>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</si>
  <si>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</si>
  <si>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</si>
  <si>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</si>
  <si>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</si>
  <si>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</si>
  <si>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</si>
  <si>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</si>
  <si>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</si>
  <si>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</si>
  <si>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</si>
  <si>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</si>
  <si>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</si>
  <si>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</si>
  <si>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</si>
  <si>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</si>
  <si>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</si>
  <si>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</si>
  <si>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</si>
  <si>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</si>
  <si>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</si>
  <si>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</si>
  <si>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</si>
  <si>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</si>
  <si>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</si>
  <si>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</si>
  <si>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</si>
  <si>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</si>
  <si>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</si>
  <si>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</si>
  <si>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</si>
  <si>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</si>
  <si>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</si>
  <si>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</si>
  <si>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</si>
  <si>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</si>
  <si>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</si>
  <si>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</si>
  <si>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</si>
  <si>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</si>
  <si>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</si>
  <si>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</si>
  <si>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</si>
  <si>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</si>
  <si>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</si>
  <si>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</si>
  <si>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</si>
  <si>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</si>
  <si>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</si>
  <si>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</si>
  <si>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</si>
  <si>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</si>
  <si>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</si>
  <si>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</si>
  <si>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</si>
  <si>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</si>
  <si>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</si>
  <si>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</si>
  <si>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</si>
  <si>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</si>
  <si>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</si>
  <si>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</si>
  <si>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</si>
  <si>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</si>
  <si>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</si>
  <si>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</si>
  <si>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</si>
  <si>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</si>
  <si>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</si>
  <si>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</si>
  <si>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</si>
  <si>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</si>
  <si>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</si>
  <si>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</si>
  <si>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</si>
  <si>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</si>
  <si>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</si>
  <si>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</si>
  <si>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</si>
  <si>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</si>
  <si>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</si>
  <si>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</si>
  <si>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</si>
  <si>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</si>
  <si>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</si>
  <si>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</si>
  <si>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</si>
  <si>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</si>
  <si>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</si>
  <si>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</si>
  <si>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</si>
  <si>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</si>
  <si>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</si>
  <si>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</si>
  <si>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</si>
  <si>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</si>
  <si>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</si>
  <si>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</si>
  <si>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</si>
  <si>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</si>
  <si>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</si>
  <si>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</si>
  <si>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</si>
  <si>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</si>
  <si>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</si>
  <si>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</si>
  <si>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</si>
  <si>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</si>
  <si>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</si>
  <si>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</si>
  <si>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</si>
  <si>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</si>
  <si>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</si>
  <si>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</si>
  <si>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</si>
  <si>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</si>
  <si>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</si>
  <si>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</si>
  <si>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</si>
  <si>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</si>
  <si>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</si>
  <si>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</si>
  <si>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</si>
  <si>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</si>
  <si>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</si>
  <si>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</si>
  <si>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</si>
  <si>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</si>
  <si>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</si>
  <si>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</si>
  <si>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</si>
  <si>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</si>
  <si>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</si>
  <si>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</si>
  <si>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</si>
  <si>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</si>
  <si>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</si>
  <si>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</si>
  <si>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</si>
  <si>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</si>
  <si>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</si>
  <si>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</si>
  <si>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</si>
  <si>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</si>
  <si>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</si>
  <si>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</si>
  <si>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</si>
  <si>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</si>
  <si>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</si>
  <si>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</si>
  <si>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</si>
  <si>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</si>
  <si>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</si>
  <si>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</si>
  <si>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</si>
  <si>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</si>
  <si>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</si>
  <si>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</si>
  <si>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</si>
  <si>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</si>
  <si>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</si>
  <si>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</si>
  <si>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</si>
  <si>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</si>
  <si>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</si>
  <si>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</si>
  <si>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</si>
  <si>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</si>
  <si>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</si>
  <si>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</si>
  <si>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</si>
  <si>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</si>
  <si>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</si>
  <si>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</si>
  <si>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</si>
  <si>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</si>
  <si>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</si>
  <si>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</si>
  <si>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</si>
  <si>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</si>
  <si>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</si>
  <si>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</si>
  <si>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</si>
  <si>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</si>
  <si>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</si>
  <si>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</si>
  <si>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</si>
  <si>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</si>
  <si>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</si>
  <si>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</si>
  <si>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</si>
  <si>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</si>
  <si>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</si>
  <si>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</si>
  <si>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</si>
  <si>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</si>
  <si>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</si>
  <si>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</si>
  <si>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</si>
  <si>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</si>
  <si>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</si>
  <si>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</si>
  <si>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</si>
  <si>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</si>
  <si>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</si>
  <si>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</si>
  <si>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</si>
  <si>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</si>
  <si>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</si>
  <si>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</si>
  <si>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</si>
  <si>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</si>
  <si>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</si>
  <si>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</si>
  <si>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</si>
  <si>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</si>
  <si>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</si>
  <si>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</si>
  <si>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</si>
  <si>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</si>
  <si>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</si>
  <si>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</si>
  <si>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</si>
  <si>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</si>
  <si>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</si>
  <si>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</si>
  <si>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</si>
  <si>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</si>
  <si>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</si>
  <si>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</si>
  <si>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</si>
  <si>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</si>
  <si>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</si>
  <si>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</si>
  <si>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</si>
  <si>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</si>
  <si>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</si>
  <si>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</si>
  <si>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</si>
  <si>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</si>
  <si>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</si>
  <si>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</si>
  <si>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</si>
  <si>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</si>
  <si>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</si>
  <si>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</si>
  <si>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</si>
  <si>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</si>
  <si>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</si>
  <si>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</si>
  <si>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</si>
  <si>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</si>
  <si>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</si>
  <si>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</si>
  <si>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</si>
  <si>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</si>
  <si>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</si>
  <si>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</si>
  <si>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</si>
  <si>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</si>
  <si>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</si>
  <si>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</si>
  <si>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</si>
  <si>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</si>
  <si>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</si>
  <si>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</si>
  <si>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</si>
  <si>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</si>
  <si>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</si>
  <si>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</si>
  <si>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</si>
  <si>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</si>
  <si>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</si>
  <si>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</si>
  <si>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</si>
  <si>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</si>
  <si>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</si>
  <si>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</si>
  <si>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</si>
  <si>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</si>
  <si>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</si>
  <si>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</si>
  <si>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</si>
  <si>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</si>
  <si>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</si>
  <si>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</si>
  <si>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</si>
  <si>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</si>
  <si>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</si>
  <si>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</si>
  <si>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</si>
  <si>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</si>
  <si>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</si>
  <si>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</si>
  <si>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</si>
  <si>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</si>
  <si>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</si>
  <si>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</si>
  <si>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</si>
  <si>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</si>
  <si>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</si>
  <si>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</si>
  <si>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</si>
  <si>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</si>
  <si>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</si>
  <si>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</si>
  <si>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</si>
  <si>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</si>
  <si>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</si>
  <si>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</si>
  <si>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</si>
  <si>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</si>
  <si>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</si>
  <si>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</si>
  <si>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</si>
  <si>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</si>
  <si>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</si>
  <si>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</si>
  <si>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</si>
  <si>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</si>
  <si>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</si>
  <si>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</si>
  <si>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</si>
  <si>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</si>
  <si>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</si>
  <si>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</si>
  <si>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</si>
  <si>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</si>
  <si>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</si>
  <si>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</si>
  <si>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</si>
  <si>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</si>
  <si>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</si>
  <si>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</si>
  <si>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</si>
  <si>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</si>
  <si>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</si>
  <si>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</si>
  <si>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</si>
  <si>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</si>
  <si>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</si>
  <si>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</si>
  <si>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</si>
  <si>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</si>
  <si>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</si>
  <si>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</si>
  <si>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</si>
  <si>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</si>
  <si>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</si>
  <si>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</si>
  <si>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</si>
  <si>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</si>
  <si>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</si>
  <si>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</si>
  <si>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</si>
  <si>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</si>
  <si>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</si>
  <si>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</si>
  <si>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</si>
  <si>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</si>
  <si>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</si>
  <si>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</si>
  <si>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</si>
  <si>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</si>
  <si>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</si>
  <si>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</si>
  <si>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</si>
  <si>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</si>
  <si>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</si>
  <si>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</si>
  <si>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</si>
  <si>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</si>
  <si>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</si>
  <si>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</si>
  <si>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</si>
  <si>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</si>
  <si>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</si>
  <si>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</si>
  <si>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</si>
  <si>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</si>
  <si>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</si>
  <si>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</si>
  <si>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</si>
  <si>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</si>
  <si>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</si>
  <si>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</si>
  <si>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</si>
  <si>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</si>
  <si>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</si>
  <si>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</si>
  <si>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</si>
  <si>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</si>
  <si>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</si>
  <si>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</si>
  <si>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</si>
  <si>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</si>
  <si>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</si>
  <si>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</si>
  <si>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</si>
  <si>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</si>
  <si>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</si>
  <si>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</si>
  <si>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</si>
  <si>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</si>
  <si>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</si>
  <si>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</si>
  <si>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</si>
  <si>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</si>
  <si>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</si>
  <si>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</si>
  <si>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</si>
  <si>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</si>
  <si>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</si>
  <si>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</si>
  <si>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</si>
  <si>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</si>
  <si>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</si>
  <si>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</si>
  <si>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</si>
  <si>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</si>
  <si>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</si>
  <si>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</si>
  <si>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</si>
  <si>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</si>
  <si>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</si>
  <si>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</si>
  <si>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</si>
  <si>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</si>
  <si>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</si>
  <si>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</si>
  <si>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</si>
  <si>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</si>
  <si>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</si>
  <si>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</si>
  <si>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</si>
  <si>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</si>
  <si>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</si>
  <si>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</si>
  <si>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</si>
  <si>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</si>
  <si>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</si>
  <si>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</si>
  <si>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</si>
  <si>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</si>
  <si>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</si>
  <si>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</si>
  <si>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</si>
  <si>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</si>
  <si>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</si>
  <si>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</si>
  <si>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</si>
  <si>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</si>
  <si>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</si>
  <si>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</si>
  <si>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</si>
  <si>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</si>
  <si>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</si>
  <si>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</si>
  <si>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</si>
  <si>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</si>
  <si>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</si>
  <si>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</si>
  <si>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</si>
  <si>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</si>
  <si>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</si>
  <si>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</si>
  <si>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</si>
  <si>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</si>
  <si>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</si>
  <si>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</si>
  <si>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</si>
  <si>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</si>
  <si>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</si>
  <si>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</si>
  <si>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</si>
  <si>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</si>
  <si>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</si>
  <si>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</si>
  <si>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</si>
  <si>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</si>
  <si>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</si>
  <si>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</si>
  <si>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</si>
  <si>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</si>
  <si>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</si>
  <si>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</si>
  <si>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</si>
  <si>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</si>
  <si>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</si>
  <si>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</si>
  <si>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</si>
  <si>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</si>
  <si>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</si>
  <si>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</si>
  <si>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</si>
  <si>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</si>
  <si>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</si>
  <si>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</si>
  <si>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</si>
  <si>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</si>
  <si>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</si>
  <si>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</si>
  <si>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</si>
  <si>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</si>
  <si>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</si>
  <si>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</si>
  <si>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</si>
  <si>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</si>
  <si>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</si>
  <si>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</si>
  <si>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</si>
  <si>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</si>
  <si>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</si>
  <si>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</si>
  <si>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</si>
  <si>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</si>
  <si>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</si>
  <si>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</si>
  <si>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</si>
  <si>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</si>
  <si>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</si>
  <si>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</si>
  <si>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</si>
  <si>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</si>
  <si>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</si>
  <si>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</si>
  <si>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</si>
  <si>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</si>
  <si>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</si>
  <si>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</si>
  <si>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</si>
  <si>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</si>
  <si>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</si>
  <si>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</si>
  <si>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</si>
  <si>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</si>
  <si>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</si>
  <si>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</si>
  <si>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</si>
  <si>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</si>
  <si>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</si>
  <si>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</si>
  <si>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</si>
  <si>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</si>
  <si>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</si>
  <si>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</si>
  <si>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</si>
  <si>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</si>
  <si>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</si>
  <si>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</si>
  <si>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</si>
  <si>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</si>
  <si>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</si>
  <si>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</si>
  <si>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</si>
  <si>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</si>
  <si>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</si>
  <si>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</si>
  <si>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</si>
  <si>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</si>
  <si>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</si>
  <si>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</si>
  <si>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</si>
  <si>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</si>
  <si>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</si>
  <si>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</si>
  <si>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</si>
  <si>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</si>
  <si>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</si>
  <si>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</si>
  <si>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</si>
  <si>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</si>
  <si>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</si>
  <si>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</si>
  <si>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</si>
  <si>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</si>
  <si>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</si>
  <si>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</si>
  <si>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</si>
  <si>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</si>
  <si>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</si>
  <si>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</si>
  <si>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</si>
  <si>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</si>
  <si>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</si>
  <si>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</si>
  <si>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</si>
  <si>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</si>
  <si>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</si>
  <si>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</si>
  <si>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</si>
  <si>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</si>
  <si>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</si>
  <si>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</si>
  <si>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</si>
  <si>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</si>
  <si>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</si>
  <si>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</si>
  <si>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</si>
  <si>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</si>
  <si>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</si>
  <si>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</si>
  <si>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</si>
  <si>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</si>
  <si>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</si>
  <si>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</si>
  <si>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</si>
  <si>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</si>
  <si>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</si>
  <si>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</si>
  <si>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</si>
  <si>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</si>
  <si>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</si>
  <si>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</si>
  <si>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</si>
  <si>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</si>
  <si>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</si>
  <si>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</si>
  <si>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</si>
  <si>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</si>
  <si>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</si>
  <si>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</si>
  <si>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</si>
  <si>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</si>
  <si>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</si>
  <si>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</si>
  <si>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</si>
  <si>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</si>
  <si>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</si>
  <si>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</si>
  <si>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</si>
  <si>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</si>
  <si>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</si>
  <si>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</si>
  <si>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</si>
  <si>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</si>
  <si>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</si>
  <si>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</si>
  <si>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</si>
  <si>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</si>
  <si>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</si>
  <si>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</si>
  <si>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</si>
  <si>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</si>
  <si>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</si>
  <si>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</si>
  <si>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</si>
  <si>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</si>
  <si>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</si>
  <si>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</si>
  <si>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</si>
  <si>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</si>
  <si>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</si>
  <si>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</si>
  <si>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</si>
  <si>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</si>
  <si>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</si>
  <si>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</si>
  <si>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</si>
  <si>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</si>
  <si>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</si>
  <si>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</si>
  <si>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</si>
  <si>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</si>
  <si>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</si>
  <si>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</si>
  <si>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</si>
  <si>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</si>
  <si>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</si>
  <si>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</si>
  <si>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</si>
  <si>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</si>
  <si>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</si>
  <si>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</si>
  <si>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</si>
  <si>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</si>
  <si>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</si>
  <si>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</si>
  <si>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</si>
  <si>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</si>
  <si>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</si>
  <si>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</si>
  <si>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</si>
  <si>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</si>
  <si>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</si>
  <si>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</si>
  <si>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</si>
  <si>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</si>
  <si>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</si>
  <si>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</si>
  <si>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</si>
  <si>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</si>
  <si>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</si>
  <si>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</si>
  <si>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</si>
  <si>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</si>
  <si>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</si>
  <si>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</si>
  <si>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</si>
  <si>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</si>
  <si>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</si>
  <si>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</si>
  <si>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</si>
  <si>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</si>
  <si>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</si>
  <si>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</si>
  <si>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</si>
  <si>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</si>
  <si>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</si>
  <si>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</si>
  <si>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</si>
  <si>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</si>
  <si>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</si>
  <si>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</si>
  <si>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</si>
  <si>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</si>
  <si>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</si>
  <si>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</si>
  <si>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</si>
  <si>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</si>
  <si>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</si>
  <si>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</si>
  <si>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</si>
  <si>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</si>
  <si>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</si>
  <si>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</si>
  <si>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</si>
  <si>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</si>
  <si>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</si>
  <si>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</si>
  <si>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</si>
  <si>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</si>
  <si>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</si>
  <si>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</si>
  <si>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</si>
  <si>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</si>
  <si>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</si>
  <si>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</si>
  <si>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</si>
  <si>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</si>
  <si>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</si>
  <si>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</si>
  <si>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</si>
  <si>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</si>
  <si>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</si>
  <si>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</si>
  <si>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</si>
  <si>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</si>
  <si>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</si>
  <si>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</si>
  <si>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</si>
  <si>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</si>
  <si>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</si>
  <si>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</si>
  <si>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</si>
  <si>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</si>
  <si>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</si>
  <si>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</si>
  <si>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</si>
  <si>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</si>
  <si>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</si>
  <si>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</si>
  <si>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</si>
  <si>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</si>
  <si>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</si>
  <si>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</si>
  <si>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</si>
  <si>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</si>
  <si>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</si>
  <si>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</si>
  <si>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</si>
  <si>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</si>
  <si>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</si>
  <si>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</si>
  <si>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</si>
  <si>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</si>
  <si>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</si>
  <si>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</si>
  <si>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</si>
  <si>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</si>
  <si>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</si>
  <si>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</si>
  <si>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</si>
  <si>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</si>
  <si>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</si>
  <si>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</si>
  <si>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</si>
  <si>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</si>
  <si>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</si>
  <si>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</si>
  <si>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</si>
  <si>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</si>
  <si>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</si>
  <si>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</si>
  <si>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</si>
  <si>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</si>
  <si>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</si>
  <si>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</si>
  <si>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</si>
  <si>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</si>
  <si>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</si>
  <si>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</si>
  <si>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</si>
  <si>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</si>
  <si>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</si>
  <si>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</si>
  <si>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</si>
  <si>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</si>
  <si>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</si>
  <si>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</si>
  <si>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</si>
  <si>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</si>
  <si>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</si>
  <si>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</si>
  <si>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</si>
  <si>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</si>
  <si>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</si>
  <si>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</si>
  <si>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</si>
  <si>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</si>
  <si>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</si>
  <si>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</si>
  <si>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</si>
  <si>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</si>
  <si>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</si>
  <si>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</si>
  <si>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</si>
  <si>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</si>
  <si>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</si>
  <si>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</si>
  <si>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</si>
  <si>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</si>
  <si>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</si>
  <si>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</si>
  <si>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</si>
  <si>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</si>
  <si>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</si>
  <si>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</si>
  <si>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</si>
  <si>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</si>
  <si>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</si>
  <si>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</si>
  <si>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</si>
  <si>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</si>
  <si>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</si>
  <si>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</si>
  <si>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</si>
  <si>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</si>
  <si>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</si>
  <si>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</si>
  <si>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</si>
  <si>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</si>
  <si>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</si>
  <si>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</si>
  <si>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</si>
  <si>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</si>
  <si>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</si>
  <si>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</si>
  <si>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</si>
  <si>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</si>
  <si>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</si>
  <si>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</si>
  <si>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</si>
  <si>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</si>
  <si>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</si>
  <si>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</si>
  <si>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</si>
  <si>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</si>
  <si>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</si>
  <si>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</si>
  <si>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</si>
  <si>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</si>
  <si>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</si>
  <si>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</si>
  <si>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</si>
  <si>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</si>
  <si>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</si>
  <si>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</si>
  <si>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</si>
  <si>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</si>
  <si>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</si>
  <si>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</si>
  <si>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</si>
  <si>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</si>
  <si>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</si>
  <si>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</si>
  <si>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</si>
  <si>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</si>
  <si>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</si>
  <si>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</si>
  <si>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</si>
  <si>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</si>
  <si>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</si>
  <si>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</si>
  <si>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</si>
  <si>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</si>
  <si>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</si>
  <si>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</si>
  <si>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</si>
  <si>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</si>
  <si>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</si>
  <si>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</si>
  <si>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</si>
  <si>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</si>
  <si>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</si>
  <si>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</si>
  <si>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</si>
  <si>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</si>
  <si>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</si>
  <si>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</si>
  <si>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</si>
  <si>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</si>
  <si>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</si>
  <si>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</si>
  <si>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</si>
  <si>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</si>
  <si>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</si>
  <si>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</si>
  <si>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</si>
  <si>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</si>
  <si>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</si>
  <si>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</si>
  <si>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</si>
  <si>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</si>
  <si>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</si>
  <si>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</si>
  <si>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</si>
  <si>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</si>
  <si>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</si>
  <si>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</si>
  <si>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</si>
  <si>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</si>
  <si>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</si>
  <si>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</si>
  <si>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</si>
  <si>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</si>
  <si>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</si>
  <si>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</si>
  <si>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</si>
  <si>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</si>
  <si>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</si>
  <si>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</si>
  <si>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</si>
  <si>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</si>
  <si>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</si>
  <si>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</si>
  <si>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</si>
  <si>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</si>
  <si>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</si>
  <si>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</si>
  <si>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</si>
  <si>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</si>
  <si>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</si>
  <si>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</si>
  <si>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</si>
  <si>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</si>
  <si>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</si>
  <si>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</si>
  <si>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</si>
  <si>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</si>
  <si>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</si>
  <si>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</si>
  <si>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</si>
  <si>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</si>
  <si>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</si>
  <si>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</si>
  <si>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</si>
  <si>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</si>
  <si>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</si>
  <si>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</si>
  <si>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</si>
  <si>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</si>
  <si>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</si>
  <si>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</si>
  <si>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</si>
  <si>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</si>
  <si>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</si>
  <si>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</si>
  <si>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</si>
  <si>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</si>
  <si>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</si>
  <si>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</si>
  <si>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</si>
  <si>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</si>
  <si>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</si>
  <si>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</si>
  <si>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</si>
  <si>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</si>
  <si>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</si>
  <si>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</si>
  <si>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</si>
  <si>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</si>
  <si>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</si>
  <si>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</si>
  <si>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</si>
  <si>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</si>
  <si>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</si>
  <si>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</si>
  <si>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</si>
  <si>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</si>
  <si>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</si>
  <si>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</si>
  <si>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</si>
  <si>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</si>
  <si>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</si>
  <si>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</si>
  <si>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</si>
  <si>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</si>
  <si>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</si>
  <si>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</si>
  <si>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</si>
  <si>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</si>
  <si>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</si>
  <si>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</si>
  <si>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</si>
  <si>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</si>
  <si>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</si>
  <si>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</si>
  <si>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</si>
  <si>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</si>
  <si>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</si>
  <si>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</si>
  <si>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</si>
  <si>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</si>
  <si>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</si>
  <si>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</si>
  <si>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</si>
  <si>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</si>
  <si>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</si>
  <si>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</si>
  <si>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</si>
  <si>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</si>
  <si>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</si>
  <si>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</si>
  <si>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</si>
  <si>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</si>
  <si>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</si>
  <si>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</si>
  <si>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</si>
  <si>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</si>
  <si>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</si>
  <si>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</si>
  <si>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</si>
  <si>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</si>
  <si>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</si>
  <si>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</si>
  <si>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</si>
  <si>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</si>
  <si>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</si>
  <si>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</si>
  <si>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</si>
  <si>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</si>
  <si>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</si>
  <si>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</si>
  <si>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</si>
  <si>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</si>
  <si>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</si>
  <si>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</si>
  <si>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</si>
  <si>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</si>
  <si>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</si>
  <si>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</si>
  <si>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</si>
  <si>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</si>
  <si>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</si>
  <si>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</si>
  <si>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</si>
  <si>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</si>
  <si>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</si>
  <si>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</si>
  <si>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</si>
  <si>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</si>
  <si>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</si>
  <si>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</si>
  <si>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</si>
  <si>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</si>
  <si>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</si>
  <si>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</si>
  <si>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</si>
  <si>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</si>
  <si>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</si>
  <si>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</si>
  <si>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</si>
  <si>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</si>
  <si>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</si>
  <si>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</si>
  <si>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</si>
  <si>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</si>
  <si>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</si>
  <si>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</si>
  <si>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</si>
  <si>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</si>
  <si>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</si>
  <si>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</si>
  <si>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</si>
  <si>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</si>
  <si>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</si>
  <si>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</si>
  <si>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</si>
  <si>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</si>
  <si>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</si>
  <si>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</si>
  <si>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</si>
  <si>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</si>
  <si>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</si>
  <si>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</si>
  <si>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</si>
  <si>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</si>
  <si>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</si>
  <si>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</si>
  <si>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</si>
  <si>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</si>
  <si>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</si>
  <si>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</si>
  <si>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</si>
  <si>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</si>
  <si>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</si>
  <si>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</si>
  <si>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</si>
  <si>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</si>
  <si>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</si>
  <si>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</si>
  <si>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</si>
  <si>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</si>
  <si>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</si>
  <si>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</si>
  <si>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</si>
  <si>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</si>
  <si>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</si>
  <si>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</si>
  <si>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</si>
  <si>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</si>
  <si>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</si>
  <si>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</si>
  <si>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</si>
  <si>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</si>
  <si>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</si>
  <si>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</si>
  <si>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</si>
  <si>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</si>
  <si>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</si>
  <si>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</si>
  <si>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</si>
  <si>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</si>
  <si>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</si>
  <si>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</si>
  <si>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</si>
  <si>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</si>
  <si>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</si>
  <si>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</si>
  <si>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</si>
  <si>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</si>
  <si>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</si>
  <si>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</si>
  <si>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</si>
  <si>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</si>
  <si>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</si>
  <si>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</si>
  <si>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</si>
  <si>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</si>
  <si>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</si>
  <si>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</si>
  <si>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</si>
  <si>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</si>
  <si>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</si>
  <si>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</si>
  <si>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</si>
  <si>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</si>
  <si>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</si>
  <si>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</si>
  <si>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</si>
  <si>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</si>
  <si>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</si>
  <si>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</si>
  <si>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</si>
  <si>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</si>
  <si>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</si>
  <si>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</si>
  <si>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</si>
  <si>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</si>
  <si>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</si>
  <si>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</si>
  <si>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</si>
  <si>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</si>
  <si>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</si>
  <si>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</si>
  <si>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</si>
  <si>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</si>
  <si>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</si>
  <si>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</si>
  <si>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</si>
  <si>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</si>
  <si>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</si>
  <si>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</si>
  <si>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</si>
  <si>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</si>
  <si>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</si>
  <si>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</si>
  <si>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</si>
  <si>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</si>
  <si>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</si>
  <si>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</si>
  <si>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</si>
  <si>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</si>
  <si>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</si>
  <si>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</si>
  <si>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</si>
  <si>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</si>
  <si>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</si>
  <si>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</si>
  <si>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</si>
  <si>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</si>
  <si>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</si>
  <si>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</si>
  <si>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</si>
  <si>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</si>
  <si>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</si>
  <si>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</si>
  <si>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</si>
  <si>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</si>
  <si>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</si>
  <si>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</si>
  <si>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</si>
  <si>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</si>
  <si>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</si>
  <si>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</si>
  <si>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</si>
  <si>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</si>
  <si>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</si>
  <si>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</si>
  <si>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</si>
  <si>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</si>
  <si>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</si>
  <si>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</si>
  <si>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</si>
  <si>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</si>
  <si>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</si>
  <si>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</si>
  <si>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</si>
  <si>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</si>
  <si>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</si>
  <si>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</si>
  <si>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</si>
  <si>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</si>
  <si>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</si>
  <si>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</si>
  <si>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</si>
  <si>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</si>
  <si>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</si>
  <si>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</si>
  <si>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</si>
  <si>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</si>
  <si>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</si>
  <si>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</si>
  <si>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</si>
  <si>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</si>
  <si>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</si>
  <si>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</si>
  <si>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</si>
  <si>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</si>
  <si>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</si>
  <si>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</si>
  <si>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</si>
  <si>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</si>
  <si>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</si>
  <si>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</si>
  <si>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</si>
  <si>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</si>
  <si>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</si>
  <si>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</si>
  <si>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</si>
  <si>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</si>
  <si>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</si>
  <si>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</si>
  <si>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</si>
  <si>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</si>
  <si>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</si>
  <si>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</si>
  <si>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</si>
  <si>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</si>
  <si>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</si>
  <si>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</si>
  <si>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</si>
  <si>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</si>
  <si>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</si>
  <si>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</si>
  <si>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</si>
  <si>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</si>
  <si>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</si>
  <si>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</si>
  <si>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</si>
  <si>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</si>
  <si>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</si>
  <si>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</si>
  <si>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</si>
  <si>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</si>
  <si>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</si>
  <si>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</si>
  <si>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</si>
  <si>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</si>
  <si>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</si>
  <si>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</si>
  <si>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</si>
  <si>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</si>
  <si>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</si>
  <si>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</si>
  <si>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</si>
  <si>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</si>
  <si>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</si>
  <si>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</si>
  <si>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</si>
  <si>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</si>
  <si>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</si>
  <si>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</si>
  <si>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</si>
  <si>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</si>
  <si>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</si>
  <si>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</si>
  <si>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</si>
  <si>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</si>
  <si>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</si>
  <si>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</si>
  <si>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</si>
  <si>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</si>
  <si>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</si>
  <si>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</si>
  <si>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</si>
  <si>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</si>
  <si>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</si>
  <si>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</si>
  <si>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</si>
  <si>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</si>
  <si>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</si>
  <si>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</si>
  <si>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</si>
  <si>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</si>
  <si>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</si>
  <si>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</si>
  <si>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</si>
  <si>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</si>
  <si>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</si>
  <si>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</si>
  <si>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</si>
  <si>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</si>
  <si>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</si>
  <si>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</si>
  <si>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</si>
  <si>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</si>
  <si>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</si>
  <si>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</si>
  <si>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</si>
  <si>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</si>
  <si>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</si>
  <si>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</si>
  <si>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</si>
  <si>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</si>
  <si>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</si>
  <si>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</si>
  <si>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</si>
  <si>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</si>
  <si>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</si>
  <si>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</si>
  <si>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</si>
  <si>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</si>
  <si>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</si>
  <si>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</si>
  <si>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</si>
  <si>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</si>
  <si>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</si>
  <si>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</si>
  <si>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</si>
  <si>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</si>
  <si>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</si>
  <si>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</si>
  <si>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</si>
  <si>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</si>
  <si>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</si>
  <si>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</si>
  <si>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</si>
  <si>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</si>
  <si>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</si>
  <si>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</si>
  <si>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</si>
  <si>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</si>
  <si>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</si>
  <si>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</si>
  <si>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</si>
  <si>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</si>
  <si>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</si>
  <si>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</si>
  <si>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</si>
  <si>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</si>
  <si>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</si>
  <si>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</si>
  <si>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</si>
  <si>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</si>
  <si>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</si>
  <si>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</si>
  <si>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</si>
  <si>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</si>
  <si>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</si>
  <si>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</si>
  <si>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</si>
  <si>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</si>
  <si>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</si>
  <si>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</si>
  <si>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</si>
  <si>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</si>
  <si>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</si>
  <si>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</si>
  <si>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</si>
  <si>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</si>
  <si>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</si>
  <si>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</si>
  <si>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</si>
  <si>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</si>
  <si>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</si>
  <si>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</si>
  <si>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</si>
  <si>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</si>
  <si>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</si>
  <si>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</si>
  <si>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</si>
  <si>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</si>
  <si>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</si>
  <si>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</si>
  <si>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</si>
  <si>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</si>
  <si>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</si>
  <si>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</si>
  <si>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</si>
  <si>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</si>
  <si>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</si>
  <si>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</si>
  <si>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</si>
  <si>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</si>
  <si>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</si>
  <si>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</si>
  <si>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</si>
  <si>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</si>
  <si>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</si>
  <si>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</si>
  <si>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</si>
  <si>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</si>
  <si>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</si>
  <si>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</si>
  <si>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</si>
  <si>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</si>
  <si>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</si>
  <si>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</si>
  <si>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</si>
  <si>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</si>
  <si>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</si>
  <si>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</si>
  <si>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</si>
  <si>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</si>
  <si>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</si>
  <si>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</si>
  <si>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</si>
  <si>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</si>
  <si>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</si>
  <si>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</si>
  <si>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</si>
  <si>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</si>
  <si>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</si>
  <si>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</si>
  <si>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</si>
  <si>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</si>
  <si>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</si>
  <si>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</si>
  <si>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</si>
  <si>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</si>
  <si>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</si>
  <si>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</si>
  <si>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</si>
  <si>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</si>
  <si>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</si>
  <si>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</si>
  <si>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</si>
  <si>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</si>
  <si>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</si>
  <si>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</si>
  <si>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</si>
  <si>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</si>
  <si>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</si>
  <si>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</si>
  <si>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</si>
  <si>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</si>
  <si>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</si>
  <si>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</si>
  <si>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</si>
  <si>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</si>
  <si>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</si>
  <si>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</si>
  <si>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</si>
  <si>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</si>
  <si>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</si>
  <si>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</si>
  <si>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</si>
  <si>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</si>
  <si>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</si>
  <si>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</si>
  <si>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</si>
  <si>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</si>
  <si>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</si>
  <si>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</si>
  <si>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</si>
  <si>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</si>
  <si>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</si>
  <si>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</si>
  <si>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</si>
  <si>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</si>
  <si>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</si>
  <si>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</si>
  <si>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</si>
  <si>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</si>
  <si>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</si>
  <si>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</si>
  <si>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</si>
  <si>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</si>
  <si>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</si>
  <si>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</si>
  <si>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</si>
  <si>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</si>
  <si>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</si>
  <si>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</si>
  <si>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</si>
  <si>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</si>
  <si>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</si>
  <si>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</si>
  <si>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</si>
  <si>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</si>
  <si>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</si>
  <si>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</si>
  <si>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</si>
  <si>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</si>
  <si>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</si>
  <si>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</si>
  <si>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</si>
  <si>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</si>
  <si>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</si>
  <si>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</si>
  <si>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</si>
  <si>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</si>
  <si>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</si>
  <si>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</si>
  <si>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</si>
  <si>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</si>
  <si>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</si>
  <si>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</si>
  <si>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</si>
  <si>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</si>
  <si>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</si>
  <si>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</si>
  <si>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</si>
  <si>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</si>
  <si>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</si>
  <si>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</si>
  <si>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</si>
  <si>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</si>
  <si>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</si>
  <si>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</si>
  <si>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</si>
  <si>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</si>
  <si>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</si>
  <si>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</si>
  <si>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</si>
  <si>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</si>
  <si>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</si>
  <si>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</si>
  <si>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</si>
  <si>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</si>
  <si>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</si>
  <si>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</si>
  <si>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</si>
  <si>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</si>
  <si>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</si>
  <si>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</si>
  <si>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</si>
  <si>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</si>
  <si>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</si>
  <si>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</si>
  <si>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</si>
  <si>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</si>
  <si>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</si>
  <si>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</si>
  <si>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</si>
  <si>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</si>
  <si>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</si>
  <si>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</si>
  <si>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</si>
  <si>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</si>
  <si>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</si>
  <si>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</si>
  <si>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</si>
  <si>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</si>
  <si>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</si>
  <si>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</si>
  <si>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</si>
  <si>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</si>
  <si>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</si>
  <si>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</si>
  <si>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</si>
  <si>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</si>
  <si>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</si>
  <si>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</si>
  <si>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</si>
  <si>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</si>
  <si>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</si>
  <si>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</si>
  <si>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</si>
  <si>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</si>
  <si>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</si>
  <si>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</si>
  <si>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</si>
  <si>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</si>
  <si>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</si>
  <si>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</si>
  <si>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</si>
  <si>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</si>
  <si>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</si>
  <si>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</si>
  <si>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</si>
  <si>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</si>
  <si>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</si>
  <si>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</si>
  <si>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</si>
  <si>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</si>
  <si>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</si>
  <si>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</si>
  <si>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</si>
  <si>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</si>
  <si>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</si>
  <si>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</si>
  <si>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</si>
  <si>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</si>
  <si>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</si>
  <si>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</si>
  <si>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</si>
  <si>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</si>
  <si>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</si>
  <si>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</si>
  <si>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</si>
  <si>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</si>
  <si>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</si>
  <si>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</si>
  <si>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</si>
  <si>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</si>
  <si>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</si>
  <si>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</si>
  <si>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</si>
  <si>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</si>
  <si>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</si>
  <si>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</si>
  <si>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</si>
  <si>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</si>
  <si>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</si>
  <si>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</si>
  <si>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</si>
  <si>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</si>
  <si>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</si>
  <si>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</si>
  <si>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</si>
  <si>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</si>
  <si>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</si>
  <si>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</si>
  <si>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</si>
  <si>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</si>
  <si>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</si>
  <si>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</si>
  <si>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</si>
  <si>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</si>
  <si>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</si>
  <si>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</si>
  <si>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</si>
  <si>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</si>
  <si>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</si>
  <si>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</si>
  <si>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</si>
  <si>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</si>
  <si>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</si>
  <si>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</si>
  <si>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</si>
  <si>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</si>
  <si>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</si>
  <si>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</si>
  <si>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</si>
  <si>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</si>
  <si>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</si>
  <si>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</si>
  <si>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</si>
  <si>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</si>
  <si>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</si>
  <si>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</si>
  <si>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</si>
  <si>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</si>
  <si>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</si>
  <si>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</si>
  <si>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</si>
  <si>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</si>
  <si>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</si>
  <si>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</si>
  <si>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</si>
  <si>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</si>
  <si>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</si>
  <si>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</si>
  <si>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</si>
  <si>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</si>
  <si>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</si>
  <si>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</si>
  <si>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</si>
  <si>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</si>
  <si>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</si>
  <si>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</si>
  <si>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</si>
  <si>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</si>
  <si>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</si>
  <si>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</si>
  <si>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</si>
  <si>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</si>
  <si>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</si>
  <si>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</si>
  <si>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</si>
  <si>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</si>
  <si>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</si>
  <si>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</si>
  <si>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</si>
  <si>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</si>
  <si>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</si>
  <si>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</si>
  <si>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</si>
  <si>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</si>
  <si>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</si>
  <si>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</si>
  <si>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</si>
  <si>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</si>
  <si>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</si>
  <si>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</si>
  <si>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</si>
  <si>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</si>
  <si>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</si>
  <si>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</si>
  <si>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</si>
  <si>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</si>
  <si>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</si>
  <si>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</si>
  <si>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</si>
  <si>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</si>
  <si>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</si>
  <si>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</si>
  <si>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</si>
  <si>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</si>
  <si>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</si>
  <si>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</si>
  <si>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</si>
  <si>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</si>
  <si>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</si>
  <si>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</si>
  <si>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</si>
  <si>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</si>
  <si>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</si>
  <si>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</si>
  <si>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</si>
  <si>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</si>
  <si>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</si>
  <si>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</si>
  <si>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</si>
  <si>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</si>
  <si>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</si>
  <si>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</si>
  <si>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</si>
  <si>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</si>
  <si>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</si>
  <si>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</si>
  <si>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</si>
  <si>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</si>
  <si>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</si>
  <si>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</si>
  <si>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</si>
  <si>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</si>
  <si>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</si>
  <si>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</si>
  <si>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</si>
  <si>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</si>
  <si>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</si>
  <si>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</si>
  <si>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</si>
  <si>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</si>
  <si>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</si>
  <si>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</si>
  <si>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</si>
  <si>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</si>
  <si>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</si>
  <si>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</si>
  <si>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</si>
  <si>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</si>
  <si>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</si>
  <si>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</si>
  <si>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</si>
  <si>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</si>
  <si>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</si>
  <si>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</si>
  <si>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</si>
  <si>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</si>
  <si>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</si>
  <si>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</si>
  <si>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</si>
  <si>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</si>
  <si>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</si>
  <si>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</si>
  <si>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</si>
  <si>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</si>
  <si>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</si>
  <si>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</si>
  <si>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</si>
  <si>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</si>
  <si>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</si>
  <si>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</si>
  <si>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</si>
  <si>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</si>
  <si>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</si>
  <si>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</si>
  <si>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</si>
  <si>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</si>
  <si>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</si>
  <si>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</si>
  <si>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</si>
  <si>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</si>
  <si>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</si>
  <si>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</si>
  <si>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</si>
  <si>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</si>
  <si>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</si>
  <si>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</si>
  <si>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</si>
  <si>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</si>
  <si>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</si>
  <si>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</si>
  <si>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</si>
  <si>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</si>
  <si>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</si>
  <si>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</si>
  <si>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</si>
  <si>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</si>
  <si>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</si>
  <si>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</si>
  <si>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</si>
  <si>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</si>
  <si>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</si>
  <si>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</si>
  <si>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</si>
  <si>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</si>
  <si>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</si>
  <si>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</si>
  <si>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</si>
  <si>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</si>
  <si>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</si>
  <si>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</si>
  <si>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</si>
  <si>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</si>
  <si>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</si>
  <si>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</si>
  <si>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</si>
  <si>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</si>
  <si>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</si>
  <si>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</si>
  <si>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</si>
  <si>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</si>
  <si>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</si>
  <si>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</si>
  <si>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</si>
  <si>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</si>
  <si>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</si>
  <si>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</si>
  <si>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</si>
  <si>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</si>
  <si>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</si>
  <si>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</si>
  <si>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</si>
  <si>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</si>
  <si>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</si>
  <si>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</si>
  <si>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</si>
  <si>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</si>
  <si>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</si>
  <si>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</si>
  <si>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</si>
  <si>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</si>
  <si>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</si>
  <si>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</si>
  <si>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</si>
  <si>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</si>
  <si>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</si>
  <si>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</si>
  <si>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</si>
  <si>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</si>
  <si>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</si>
  <si>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</si>
  <si>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</si>
  <si>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</si>
  <si>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</si>
  <si>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</si>
  <si>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</si>
  <si>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</si>
  <si>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</si>
  <si>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</si>
  <si>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</si>
  <si>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</si>
  <si>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</si>
  <si>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</si>
  <si>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</si>
  <si>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</si>
  <si>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</si>
  <si>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</si>
  <si>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</si>
  <si>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</si>
  <si>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</si>
  <si>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</si>
  <si>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</si>
  <si>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</si>
  <si>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</si>
  <si>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</si>
  <si>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</si>
  <si>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</si>
  <si>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</si>
  <si>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</si>
  <si>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</si>
  <si>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</si>
  <si>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</si>
  <si>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</si>
  <si>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</si>
  <si>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</si>
  <si>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</si>
  <si>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</si>
  <si>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</si>
  <si>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</si>
  <si>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</si>
  <si>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</si>
  <si>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</si>
  <si>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</si>
  <si>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</si>
  <si>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</si>
  <si>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</si>
  <si>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</si>
  <si>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</si>
  <si>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</si>
  <si>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</si>
  <si>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</si>
  <si>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</si>
  <si>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</si>
  <si>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</si>
  <si>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</si>
  <si>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</si>
  <si>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</si>
  <si>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</si>
  <si>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</si>
  <si>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</si>
  <si>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</si>
  <si>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</si>
  <si>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</si>
  <si>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</si>
  <si>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</si>
  <si>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</si>
  <si>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</si>
  <si>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</si>
  <si>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</si>
  <si>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</si>
  <si>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</si>
  <si>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</si>
  <si>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</si>
  <si>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</si>
  <si>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</si>
  <si>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</si>
  <si>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</si>
  <si>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</si>
  <si>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</si>
  <si>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</si>
  <si>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</si>
  <si>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</si>
  <si>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</si>
  <si>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</si>
  <si>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</si>
  <si>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</si>
  <si>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</si>
  <si>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</si>
  <si>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</si>
  <si>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</si>
  <si>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</si>
  <si>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</si>
  <si>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</si>
  <si>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</si>
  <si>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</si>
  <si>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</si>
  <si>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</si>
  <si>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</si>
  <si>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</si>
  <si>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</si>
  <si>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</si>
  <si>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</si>
  <si>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</si>
  <si>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</si>
  <si>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</si>
  <si>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</si>
  <si>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</si>
  <si>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</si>
  <si>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</si>
  <si>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</si>
  <si>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</si>
  <si>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</si>
  <si>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</si>
  <si>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</si>
  <si>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</si>
  <si>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</si>
  <si>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</si>
  <si>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</si>
  <si>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</si>
  <si>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</si>
  <si>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</si>
  <si>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</si>
  <si>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</si>
  <si>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</si>
  <si>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</si>
  <si>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</si>
  <si>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</si>
  <si>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</si>
  <si>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</si>
  <si>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</si>
  <si>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</si>
  <si>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</si>
  <si>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</si>
  <si>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</si>
  <si>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</si>
  <si>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</si>
  <si>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</si>
  <si>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</si>
  <si>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</si>
  <si>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</si>
  <si>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</si>
  <si>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</si>
  <si>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</si>
  <si>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</si>
  <si>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</si>
  <si>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</si>
  <si>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</si>
  <si>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</si>
  <si>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</si>
  <si>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</si>
  <si>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</si>
  <si>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</si>
  <si>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</si>
  <si>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</si>
  <si>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</si>
  <si>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</si>
  <si>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</si>
  <si>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</si>
  <si>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</si>
  <si>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</si>
  <si>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</si>
  <si>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</si>
  <si>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</si>
  <si>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</si>
  <si>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</si>
  <si>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</si>
  <si>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</si>
  <si>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</si>
  <si>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</si>
  <si>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</si>
  <si>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</si>
  <si>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</si>
  <si>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</si>
  <si>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</si>
  <si>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</si>
  <si>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</si>
  <si>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</si>
  <si>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</si>
  <si>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</si>
  <si>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</si>
  <si>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</si>
  <si>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</si>
  <si>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</si>
  <si>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</si>
  <si>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</si>
  <si>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</si>
  <si>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</si>
  <si>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</si>
  <si>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</si>
  <si>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</si>
  <si>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</si>
  <si>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</si>
  <si>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</si>
  <si>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</si>
  <si>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</si>
  <si>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</si>
  <si>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</si>
  <si>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</si>
  <si>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</si>
  <si>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</si>
  <si>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</si>
  <si>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</si>
  <si>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</si>
  <si>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</si>
  <si>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</si>
  <si>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</si>
  <si>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</si>
  <si>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</si>
  <si>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</si>
  <si>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</si>
  <si>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</si>
  <si>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</si>
  <si>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</si>
  <si>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</si>
  <si>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</si>
  <si>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</si>
  <si>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</si>
  <si>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</si>
  <si>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</si>
  <si>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</si>
  <si>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</si>
  <si>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</si>
  <si>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</si>
  <si>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</si>
  <si>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</si>
  <si>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</si>
  <si>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</si>
  <si>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</si>
  <si>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</si>
  <si>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</si>
  <si>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</si>
  <si>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</si>
  <si>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</si>
  <si>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</si>
  <si>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</si>
  <si>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</si>
  <si>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</si>
  <si>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</si>
  <si>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</si>
  <si>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</si>
  <si>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</si>
  <si>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</si>
  <si>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</si>
  <si>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</si>
  <si>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</si>
  <si>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</si>
  <si>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</si>
  <si>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</si>
  <si>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</si>
  <si>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</si>
  <si>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</si>
  <si>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</si>
  <si>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</si>
  <si>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</si>
  <si>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</si>
  <si>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</si>
  <si>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</si>
  <si>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</si>
  <si>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</si>
  <si>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</si>
  <si>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</si>
  <si>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</si>
  <si>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</si>
  <si>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</si>
  <si>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</si>
  <si>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</si>
  <si>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</si>
  <si>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</si>
  <si>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</si>
  <si>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</si>
  <si>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</si>
  <si>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</si>
  <si>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</si>
  <si>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</si>
  <si>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</si>
  <si>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</si>
  <si>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</si>
  <si>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</si>
  <si>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</si>
  <si>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</si>
  <si>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</si>
  <si>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</si>
  <si>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</si>
  <si>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</si>
  <si>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</si>
  <si>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</si>
  <si>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</si>
  <si>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</si>
  <si>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</si>
  <si>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</si>
  <si>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</si>
  <si>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</si>
  <si>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</si>
  <si>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</si>
  <si>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</si>
  <si>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</si>
  <si>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</si>
  <si>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</si>
  <si>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</si>
  <si>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</si>
  <si>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</si>
  <si>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</si>
  <si>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</si>
  <si>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</si>
  <si>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</si>
  <si>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</si>
  <si>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</si>
  <si>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</si>
  <si>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</si>
  <si>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</si>
  <si>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</si>
  <si>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</si>
  <si>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</si>
  <si>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</si>
  <si>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</si>
  <si>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</si>
  <si>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</si>
  <si>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</si>
  <si>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</si>
  <si>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</si>
  <si>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</si>
  <si>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</si>
  <si>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</si>
  <si>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</si>
  <si>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</si>
  <si>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</si>
  <si>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</si>
  <si>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</si>
  <si>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</si>
  <si>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</si>
  <si>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</si>
  <si>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</si>
  <si>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</si>
  <si>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</si>
  <si>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</si>
  <si>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</si>
  <si>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</si>
  <si>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</si>
  <si>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</si>
  <si>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</si>
  <si>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</si>
  <si>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</si>
  <si>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</si>
  <si>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</si>
  <si>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</si>
  <si>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</si>
  <si>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</si>
  <si>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</si>
  <si>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</si>
  <si>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</si>
  <si>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</si>
  <si>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</si>
  <si>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</si>
  <si>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</si>
  <si>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</si>
  <si>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</si>
  <si>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</si>
  <si>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</si>
  <si>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</si>
  <si>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</si>
  <si>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</si>
  <si>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</si>
  <si>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</si>
  <si>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</si>
  <si>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</si>
  <si>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</si>
  <si>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</si>
  <si>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</si>
  <si>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</si>
  <si>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</si>
  <si>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</si>
  <si>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</si>
  <si>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</si>
  <si>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</si>
  <si>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</si>
  <si>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</si>
  <si>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</si>
  <si>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</si>
  <si>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</si>
  <si>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</si>
  <si>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</si>
  <si>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</si>
  <si>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</si>
  <si>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</si>
  <si>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</si>
  <si>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</si>
  <si>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</si>
  <si>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</si>
  <si>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</si>
  <si>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</si>
  <si>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</si>
  <si>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</si>
  <si>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</si>
  <si>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</si>
  <si>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</si>
  <si>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</si>
  <si>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</si>
  <si>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</si>
  <si>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</si>
  <si>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</si>
  <si>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</si>
  <si>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</si>
  <si>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</si>
  <si>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</si>
  <si>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</si>
  <si>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</si>
  <si>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</si>
  <si>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</si>
  <si>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</si>
  <si>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</si>
  <si>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</si>
  <si>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</si>
  <si>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</si>
  <si>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</si>
  <si>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</si>
  <si>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</si>
  <si>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</si>
  <si>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</si>
  <si>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</si>
  <si>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</si>
  <si>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</si>
  <si>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</si>
  <si>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</si>
  <si>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</si>
  <si>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</si>
  <si>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</si>
  <si>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</si>
  <si>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</si>
  <si>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</si>
  <si>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</si>
  <si>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</si>
  <si>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</si>
  <si>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</si>
  <si>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</si>
  <si>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</si>
  <si>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</si>
  <si>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</si>
  <si>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</si>
  <si>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</si>
  <si>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</si>
  <si>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</si>
  <si>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</si>
  <si>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</si>
  <si>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</si>
  <si>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</si>
  <si>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</si>
  <si>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</si>
  <si>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</si>
  <si>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</si>
  <si>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</si>
  <si>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</si>
  <si>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</si>
  <si>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</si>
  <si>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</si>
  <si>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</si>
  <si>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</si>
  <si>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</si>
  <si>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</si>
  <si>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</si>
  <si>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</si>
  <si>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</si>
  <si>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</si>
  <si>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</si>
  <si>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</si>
  <si>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</si>
  <si>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</si>
  <si>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</si>
  <si>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</si>
  <si>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</si>
  <si>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</si>
  <si>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</si>
  <si>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</si>
  <si>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</si>
  <si>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</si>
  <si>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</si>
  <si>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</si>
  <si>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</si>
  <si>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</si>
  <si>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</si>
  <si>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</si>
  <si>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</si>
  <si>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</si>
  <si>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</si>
  <si>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</si>
  <si>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</si>
  <si>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</si>
  <si>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</si>
  <si>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</si>
  <si>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</si>
  <si>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</si>
  <si>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</si>
  <si>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</si>
  <si>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</si>
  <si>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</si>
  <si>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</si>
  <si>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</si>
  <si>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</si>
  <si>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</si>
  <si>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</si>
  <si>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</si>
  <si>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</si>
  <si>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</si>
  <si>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</si>
  <si>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</si>
  <si>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</si>
  <si>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</si>
  <si>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</si>
  <si>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</si>
  <si>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</si>
  <si>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</si>
  <si>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</si>
  <si>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</si>
  <si>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</si>
  <si>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</si>
  <si>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</si>
  <si>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</si>
  <si>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</si>
  <si>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</si>
  <si>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</si>
  <si>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</si>
  <si>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</si>
  <si>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</si>
  <si>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</si>
  <si>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</si>
  <si>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</si>
  <si>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</si>
  <si>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</si>
  <si>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</si>
  <si>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</si>
  <si>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</si>
  <si>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</si>
  <si>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</si>
  <si>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</si>
  <si>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</si>
  <si>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</si>
  <si>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</si>
  <si>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</si>
  <si>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</si>
  <si>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</si>
  <si>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</si>
  <si>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</si>
  <si>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</si>
  <si>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</si>
  <si>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</si>
  <si>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</si>
  <si>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</si>
  <si>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</si>
  <si>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</si>
  <si>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</si>
  <si>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</si>
  <si>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</si>
  <si>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</si>
  <si>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</si>
  <si>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</si>
  <si>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</si>
  <si>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</si>
  <si>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</si>
  <si>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</si>
  <si>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</si>
  <si>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</si>
  <si>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</si>
  <si>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</si>
  <si>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</si>
  <si>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</si>
  <si>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</si>
  <si>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</si>
  <si>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</si>
  <si>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</si>
  <si>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</si>
  <si>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</si>
  <si>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</si>
  <si>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</si>
  <si>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</si>
  <si>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</si>
  <si>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</si>
  <si>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</si>
  <si>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</si>
  <si>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</si>
  <si>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</si>
  <si>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</si>
  <si>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</si>
  <si>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</si>
  <si>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</si>
  <si>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</si>
  <si>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</si>
  <si>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</si>
  <si>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</si>
  <si>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</si>
  <si>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</si>
  <si>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</si>
  <si>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</si>
  <si>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</si>
  <si>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</si>
  <si>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</si>
  <si>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</si>
  <si>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</si>
  <si>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</si>
  <si>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</si>
  <si>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</si>
  <si>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</si>
  <si>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</si>
  <si>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</si>
  <si>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</si>
  <si>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</si>
  <si>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</si>
  <si>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</si>
  <si>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</si>
  <si>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</si>
  <si>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</si>
  <si>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</si>
  <si>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</si>
  <si>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</si>
  <si>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</si>
  <si>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</si>
  <si>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</si>
  <si>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</si>
  <si>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</si>
  <si>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</si>
  <si>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</si>
  <si>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</si>
  <si>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</si>
  <si>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</si>
  <si>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</si>
  <si>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</si>
  <si>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</si>
  <si>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</si>
  <si>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</si>
  <si>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</si>
  <si>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</si>
  <si>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</si>
  <si>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</si>
  <si>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</si>
  <si>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</si>
  <si>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</si>
  <si>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</si>
  <si>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</si>
  <si>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</si>
  <si>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</si>
  <si>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</si>
  <si>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</si>
  <si>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</si>
  <si>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</si>
  <si>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</si>
  <si>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</si>
  <si>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</si>
  <si>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</si>
  <si>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</si>
  <si>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</si>
  <si>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</si>
  <si>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</si>
  <si>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</si>
  <si>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</si>
  <si>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</si>
  <si>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</si>
  <si>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</si>
  <si>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</si>
  <si>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</si>
  <si>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</si>
  <si>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</si>
  <si>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</si>
  <si>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</si>
  <si>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</si>
  <si>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</si>
  <si>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</si>
  <si>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</si>
  <si>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</si>
  <si>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</si>
  <si>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</si>
  <si>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</si>
  <si>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</si>
  <si>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</si>
  <si>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</si>
  <si>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</si>
  <si>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</si>
  <si>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</si>
  <si>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</si>
  <si>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</si>
  <si>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</si>
  <si>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</si>
  <si>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</si>
  <si>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</si>
  <si>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</si>
  <si>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</si>
  <si>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</si>
  <si>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</si>
  <si>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</si>
  <si>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</si>
  <si>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</si>
  <si>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</si>
  <si>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</si>
  <si>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</si>
  <si>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</si>
  <si>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</si>
  <si>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</si>
  <si>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</si>
  <si>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</si>
  <si>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</si>
  <si>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</si>
  <si>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</si>
  <si>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</si>
  <si>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</si>
  <si>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</si>
  <si>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</si>
  <si>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</si>
  <si>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</si>
  <si>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</si>
  <si>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</si>
  <si>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</si>
  <si>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</si>
  <si>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</si>
  <si>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</si>
  <si>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</si>
  <si>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</si>
  <si>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</si>
  <si>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</si>
  <si>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</si>
  <si>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</si>
  <si>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</si>
  <si>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</si>
  <si>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</si>
  <si>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</si>
  <si>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</si>
  <si>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</si>
  <si>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</si>
  <si>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</si>
  <si>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</si>
  <si>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</si>
  <si>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</si>
  <si>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</si>
  <si>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</si>
  <si>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</si>
  <si>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</si>
  <si>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</si>
  <si>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</si>
  <si>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</si>
  <si>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</si>
  <si>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</si>
  <si>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</si>
  <si>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</si>
  <si>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</si>
  <si>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</si>
  <si>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</si>
  <si>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</si>
  <si>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</si>
  <si>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</si>
  <si>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</si>
  <si>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</si>
  <si>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</si>
  <si>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</si>
  <si>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</si>
  <si>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</si>
  <si>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</si>
  <si>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</si>
  <si>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</si>
  <si>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</si>
  <si>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</si>
  <si>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</si>
  <si>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</si>
  <si>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</si>
  <si>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</si>
  <si>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</si>
  <si>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</si>
  <si>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</si>
  <si>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</si>
  <si>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</si>
  <si>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</si>
  <si>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</si>
  <si>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</si>
  <si>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</si>
  <si>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</si>
  <si>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</si>
  <si>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</si>
  <si>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</si>
  <si>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</si>
  <si>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</si>
  <si>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</si>
  <si>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</si>
  <si>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</si>
  <si>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</si>
  <si>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</si>
  <si>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</si>
  <si>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</si>
  <si>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</si>
  <si>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</si>
  <si>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</si>
  <si>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</si>
  <si>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</si>
  <si>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</si>
  <si>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</si>
  <si>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</si>
  <si>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</si>
  <si>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</si>
  <si>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</si>
  <si>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</si>
  <si>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</si>
  <si>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</si>
  <si>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</si>
  <si>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</si>
  <si>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</si>
  <si>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</si>
  <si>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</si>
  <si>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</si>
  <si>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</si>
  <si>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</si>
  <si>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</si>
  <si>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</si>
  <si>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</si>
  <si>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</si>
  <si>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</si>
  <si>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</si>
  <si>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</si>
  <si>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</si>
  <si>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</si>
  <si>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</si>
  <si>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</si>
  <si>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</si>
  <si>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</si>
  <si>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</si>
  <si>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</si>
  <si>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</si>
  <si>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</si>
  <si>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</si>
  <si>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</si>
  <si>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</si>
  <si>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</si>
  <si>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</si>
  <si>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</si>
  <si>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</si>
  <si>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</si>
  <si>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</si>
  <si>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</si>
  <si>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</si>
  <si>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</si>
  <si>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</si>
  <si>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</si>
  <si>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</si>
  <si>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</si>
  <si>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</si>
  <si>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</si>
  <si>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</si>
  <si>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</si>
  <si>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</si>
  <si>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</si>
  <si>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</si>
  <si>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</si>
  <si>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</si>
  <si>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</si>
  <si>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</si>
  <si>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</si>
  <si>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</si>
  <si>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</si>
  <si>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</si>
  <si>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</si>
  <si>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</si>
  <si>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</si>
  <si>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</si>
  <si>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</si>
  <si>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</si>
  <si>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</si>
  <si>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</si>
  <si>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</si>
  <si>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</si>
  <si>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</si>
  <si>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</si>
  <si>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</si>
  <si>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</si>
  <si>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</si>
  <si>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</si>
  <si>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</si>
  <si>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</si>
  <si>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</si>
  <si>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</si>
  <si>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</si>
  <si>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</si>
  <si>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</si>
  <si>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</si>
  <si>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</si>
  <si>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</si>
  <si>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</si>
  <si>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</si>
  <si>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</si>
  <si>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</si>
  <si>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</si>
  <si>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</si>
  <si>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</si>
  <si>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</si>
  <si>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</si>
  <si>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</si>
  <si>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</si>
  <si>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</si>
  <si>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</si>
  <si>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</si>
  <si>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</si>
  <si>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</si>
  <si>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</si>
  <si>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</si>
  <si>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</si>
  <si>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</si>
  <si>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</si>
  <si>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</si>
  <si>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</si>
  <si>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</si>
  <si>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</si>
  <si>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</si>
  <si>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</si>
  <si>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</si>
  <si>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</si>
  <si>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</si>
  <si>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</si>
  <si>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</si>
  <si>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</si>
  <si>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</si>
  <si>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</si>
  <si>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</si>
  <si>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</si>
  <si>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</si>
  <si>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</si>
  <si>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</si>
  <si>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</si>
  <si>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</si>
  <si>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</si>
  <si>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</si>
  <si>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</si>
  <si>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</si>
  <si>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</si>
  <si>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</si>
  <si>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</si>
  <si>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</si>
  <si>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</si>
  <si>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</si>
  <si>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</si>
  <si>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</si>
  <si>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</si>
  <si>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</si>
  <si>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</si>
  <si>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</si>
  <si>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</si>
  <si>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</si>
  <si>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</si>
  <si>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</si>
  <si>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</si>
  <si>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</si>
  <si>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</si>
  <si>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</si>
  <si>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</si>
  <si>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</si>
  <si>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</si>
  <si>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</si>
  <si>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</si>
  <si>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</si>
  <si>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</si>
  <si>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</si>
  <si>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</si>
  <si>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</si>
  <si>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</si>
  <si>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</si>
  <si>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</si>
  <si>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</si>
  <si>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</si>
  <si>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</si>
  <si>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</si>
  <si>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</si>
  <si>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</si>
  <si>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</si>
  <si>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</si>
  <si>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</si>
  <si>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</si>
  <si>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</si>
  <si>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</si>
  <si>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</si>
  <si>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</si>
  <si>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</si>
  <si>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</si>
  <si>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</si>
  <si>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</si>
  <si>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</si>
  <si>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</si>
  <si>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</si>
  <si>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</si>
  <si>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</si>
  <si>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</si>
  <si>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</si>
  <si>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</si>
  <si>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</si>
  <si>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</si>
  <si>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</si>
  <si>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</si>
  <si>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</si>
  <si>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</si>
  <si>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</si>
  <si>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</si>
  <si>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</si>
  <si>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</si>
  <si>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</si>
  <si>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</si>
  <si>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</si>
  <si>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</si>
  <si>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</si>
  <si>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</si>
  <si>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</si>
  <si>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</si>
  <si>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</si>
  <si>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</si>
  <si>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</si>
  <si>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</si>
  <si>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</si>
  <si>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</si>
  <si>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</si>
  <si>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</si>
  <si>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</si>
  <si>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</si>
  <si>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</si>
  <si>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</si>
  <si>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</si>
  <si>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</si>
  <si>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</si>
  <si>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</si>
  <si>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</si>
  <si>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</si>
  <si>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</si>
  <si>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</si>
  <si>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</si>
  <si>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</si>
  <si>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</si>
  <si>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</si>
  <si>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</si>
  <si>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</si>
  <si>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</si>
  <si>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</si>
  <si>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</si>
  <si>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</si>
  <si>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</si>
  <si>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</si>
  <si>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</si>
  <si>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</si>
  <si>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</si>
  <si>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</si>
  <si>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</si>
  <si>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</si>
  <si>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</si>
  <si>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</si>
  <si>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</si>
  <si>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</si>
  <si>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</si>
  <si>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</si>
  <si>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</si>
  <si>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</si>
  <si>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</si>
  <si>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</si>
  <si>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</si>
  <si>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</si>
  <si>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</si>
  <si>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</si>
  <si>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</si>
  <si>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</si>
  <si>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</si>
  <si>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</si>
  <si>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</si>
  <si>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</si>
  <si>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</si>
  <si>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</si>
  <si>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</si>
  <si>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</si>
  <si>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</si>
  <si>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</si>
  <si>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</si>
  <si>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</si>
  <si>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</si>
  <si>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</si>
  <si>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</si>
  <si>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</si>
  <si>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</si>
  <si>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</si>
  <si>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</si>
  <si>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</si>
  <si>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</si>
  <si>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</si>
  <si>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</si>
  <si>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</si>
  <si>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</si>
  <si>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</si>
  <si>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</si>
  <si>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</si>
  <si>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</si>
  <si>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</si>
  <si>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</si>
  <si>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</si>
  <si>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</si>
  <si>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</si>
  <si>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</si>
  <si>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</si>
  <si>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</si>
  <si>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</si>
  <si>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</si>
  <si>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</si>
  <si>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</si>
  <si>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</si>
  <si>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</si>
  <si>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</si>
  <si>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</si>
  <si>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</si>
  <si>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</si>
  <si>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</si>
  <si>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</si>
  <si>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</si>
  <si>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</si>
  <si>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</si>
  <si>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</si>
  <si>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</si>
  <si>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</si>
  <si>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</si>
  <si>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</si>
  <si>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</si>
  <si>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</si>
  <si>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</si>
  <si>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</si>
  <si>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</si>
  <si>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</si>
  <si>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</si>
  <si>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</si>
  <si>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</si>
  <si>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</si>
  <si>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</si>
  <si>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</si>
  <si>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</si>
  <si>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</si>
  <si>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</si>
  <si>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</si>
  <si>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</si>
  <si>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</si>
  <si>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</si>
  <si>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</si>
  <si>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</si>
  <si>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</si>
  <si>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</si>
  <si>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</si>
  <si>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</si>
  <si>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</si>
  <si>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</si>
  <si>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</si>
  <si>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</si>
  <si>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</si>
  <si>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</si>
  <si>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</si>
  <si>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</si>
  <si>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</si>
  <si>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</si>
  <si>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</si>
  <si>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</si>
  <si>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</si>
  <si>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</si>
  <si>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</si>
  <si>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</si>
  <si>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</si>
  <si>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</si>
  <si>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</si>
  <si>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</si>
  <si>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</si>
  <si>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</si>
  <si>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</si>
  <si>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</si>
  <si>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</si>
  <si>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</si>
  <si>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</si>
  <si>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</si>
  <si>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</si>
  <si>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</si>
  <si>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</si>
  <si>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</si>
  <si>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</si>
  <si>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</si>
  <si>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</si>
  <si>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</si>
  <si>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</si>
  <si>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</si>
  <si>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</si>
  <si>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</si>
  <si>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</si>
  <si>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</si>
  <si>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</si>
  <si>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</si>
  <si>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</si>
  <si>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</si>
  <si>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</si>
  <si>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</si>
  <si>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</si>
  <si>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</si>
  <si>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</si>
  <si>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</si>
  <si>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</si>
  <si>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</si>
  <si>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</si>
  <si>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</si>
  <si>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</si>
  <si>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</si>
  <si>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</si>
  <si>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</si>
  <si>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</si>
  <si>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</si>
  <si>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</si>
  <si>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</si>
  <si>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</si>
  <si>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</si>
  <si>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</si>
  <si>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</si>
  <si>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</si>
  <si>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</si>
  <si>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</si>
  <si>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</si>
  <si>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</si>
  <si>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</si>
  <si>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</si>
  <si>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</si>
  <si>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</si>
  <si>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</si>
  <si>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</si>
  <si>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</si>
  <si>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</si>
  <si>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</si>
  <si>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</si>
  <si>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</si>
  <si>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</si>
  <si>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</si>
  <si>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</si>
  <si>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</si>
  <si>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</si>
  <si>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</si>
  <si>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</si>
  <si>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</si>
  <si>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</si>
  <si>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</si>
  <si>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</si>
  <si>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</si>
  <si>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</si>
  <si>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</si>
  <si>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</si>
  <si>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</si>
  <si>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</si>
  <si>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</si>
  <si>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</si>
  <si>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</si>
  <si>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</si>
  <si>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</si>
  <si>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</si>
  <si>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</si>
  <si>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</si>
  <si>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</si>
  <si>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</si>
  <si>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</si>
  <si>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</si>
  <si>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</si>
  <si>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</si>
  <si>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</si>
  <si>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</si>
  <si>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</si>
  <si>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</si>
  <si>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</si>
  <si>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</si>
  <si>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</si>
  <si>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</si>
  <si>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</si>
  <si>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</si>
  <si>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</si>
  <si>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</si>
  <si>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</si>
  <si>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</si>
  <si>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</si>
  <si>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</si>
  <si>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</si>
  <si>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</si>
  <si>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</si>
  <si>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</si>
  <si>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</si>
  <si>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</si>
  <si>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</si>
  <si>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</si>
  <si>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</si>
  <si>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</si>
  <si>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</si>
  <si>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</si>
  <si>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</si>
  <si>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</si>
  <si>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</si>
  <si>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</si>
  <si>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</si>
  <si>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</si>
  <si>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</si>
  <si>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</si>
  <si>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</si>
  <si>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</si>
  <si>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</si>
  <si>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</si>
  <si>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</si>
  <si>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</si>
  <si>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</si>
  <si>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</si>
  <si>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</si>
  <si>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</si>
  <si>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</si>
  <si>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</si>
  <si>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</si>
  <si>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</si>
  <si>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</si>
  <si>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</si>
  <si>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</si>
  <si>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</si>
  <si>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</si>
  <si>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</si>
  <si>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</si>
  <si>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</si>
  <si>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</si>
  <si>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</si>
  <si>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</si>
  <si>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</si>
  <si>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</si>
  <si>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</si>
  <si>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</si>
  <si>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</si>
  <si>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</si>
  <si>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</si>
  <si>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</si>
  <si>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</si>
  <si>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</si>
  <si>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</si>
  <si>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</si>
  <si>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</si>
  <si>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</si>
  <si>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</si>
  <si>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</si>
  <si>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</si>
  <si>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</si>
  <si>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</si>
  <si>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</si>
  <si>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</si>
  <si>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</si>
  <si>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</si>
  <si>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</si>
  <si>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</si>
  <si>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</si>
  <si>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</si>
  <si>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</si>
  <si>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</si>
  <si>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</si>
  <si>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</si>
  <si>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</si>
  <si>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</si>
  <si>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</si>
  <si>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</si>
  <si>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</si>
  <si>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</si>
  <si>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</si>
  <si>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</si>
  <si>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</si>
  <si>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</si>
  <si>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</si>
  <si>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</si>
  <si>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</si>
  <si>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</si>
  <si>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</si>
  <si>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</si>
  <si>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</si>
  <si>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</si>
  <si>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</si>
  <si>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</si>
  <si>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</si>
  <si>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</si>
  <si>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</si>
  <si>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</si>
  <si>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</si>
  <si>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</si>
  <si>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</si>
  <si>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</si>
  <si>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</si>
  <si>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</si>
  <si>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</si>
  <si>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</si>
  <si>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</si>
  <si>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</si>
  <si>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</si>
  <si>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</si>
  <si>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</si>
  <si>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</si>
  <si>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</si>
  <si>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</si>
  <si>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</si>
  <si>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</si>
  <si>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</si>
  <si>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</si>
  <si>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</si>
  <si>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</si>
  <si>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</si>
  <si>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</si>
  <si>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</si>
  <si>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</si>
  <si>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</si>
  <si>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</si>
  <si>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</si>
  <si>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</si>
  <si>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</si>
  <si>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</si>
  <si>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</si>
  <si>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</si>
  <si>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</si>
  <si>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</si>
  <si>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</si>
  <si>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</si>
  <si>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</si>
  <si>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</si>
  <si>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</si>
  <si>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</si>
  <si>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</si>
  <si>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</si>
  <si>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</si>
  <si>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</si>
  <si>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</si>
  <si>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</si>
  <si>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</si>
  <si>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</si>
  <si>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</si>
  <si>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</si>
  <si>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</si>
  <si>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</si>
  <si>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</si>
  <si>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</si>
  <si>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</si>
  <si>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</si>
  <si>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</si>
  <si>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</si>
  <si>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</si>
  <si>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</si>
  <si>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</si>
  <si>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</si>
  <si>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</si>
  <si>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</si>
  <si>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</si>
  <si>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</si>
  <si>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</si>
  <si>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</si>
  <si>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</si>
  <si>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</si>
  <si>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</si>
  <si>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</si>
  <si>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</si>
  <si>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</si>
  <si>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</si>
  <si>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</si>
  <si>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</si>
  <si>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</si>
  <si>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</si>
  <si>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</si>
  <si>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</si>
  <si>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</si>
  <si>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</si>
  <si>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</si>
  <si>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</si>
  <si>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</si>
  <si>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</si>
  <si>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</si>
  <si>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</si>
  <si>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</si>
  <si>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</si>
  <si>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</si>
  <si>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</si>
  <si>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</si>
  <si>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</si>
  <si>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</si>
  <si>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</si>
  <si>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</si>
  <si>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</si>
  <si>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</si>
  <si>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</si>
  <si>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</si>
  <si>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</si>
  <si>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</si>
  <si>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</si>
  <si>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</si>
  <si>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</si>
  <si>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</si>
  <si>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</si>
  <si>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</si>
  <si>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</si>
  <si>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</si>
  <si>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</si>
  <si>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</si>
  <si>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</si>
  <si>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</si>
  <si>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</si>
  <si>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</si>
  <si>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</si>
  <si>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</si>
  <si>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</si>
  <si>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</si>
  <si>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</si>
  <si>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</si>
  <si>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</si>
  <si>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</si>
  <si>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</si>
  <si>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</si>
  <si>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</si>
  <si>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</si>
  <si>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</si>
  <si>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</si>
  <si>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</si>
  <si>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</si>
  <si>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</si>
  <si>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</si>
  <si>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</si>
  <si>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</si>
  <si>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</si>
  <si>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</si>
  <si>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</si>
  <si>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</si>
  <si>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</si>
  <si>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</si>
  <si>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</si>
  <si>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</si>
  <si>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</si>
  <si>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</si>
  <si>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</si>
  <si>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</si>
  <si>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</si>
  <si>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</si>
  <si>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</si>
  <si>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</si>
  <si>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</si>
  <si>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</si>
  <si>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</si>
  <si>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</si>
  <si>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</si>
  <si>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</si>
  <si>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</si>
  <si>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</si>
  <si>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</si>
  <si>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</si>
  <si>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</si>
  <si>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</si>
  <si>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</si>
  <si>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</si>
  <si>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</si>
  <si>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</si>
  <si>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</si>
  <si>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</si>
  <si>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</si>
  <si>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</si>
  <si>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</si>
  <si>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</si>
  <si>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</si>
  <si>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</si>
  <si>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</si>
  <si>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</si>
  <si>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</si>
  <si>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</si>
  <si>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</si>
  <si>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</si>
  <si>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</si>
  <si>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</si>
  <si>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</si>
  <si>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</si>
  <si>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</si>
  <si>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</si>
  <si>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</si>
  <si>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</si>
  <si>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</si>
  <si>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</si>
  <si>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</si>
  <si>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</si>
  <si>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</si>
  <si>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</si>
  <si>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</si>
  <si>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</si>
  <si>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</si>
  <si>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</si>
  <si>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</si>
  <si>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</si>
  <si>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</si>
  <si>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</si>
  <si>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</si>
  <si>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</si>
  <si>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</si>
  <si>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</si>
  <si>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</si>
  <si>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</si>
  <si>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</si>
  <si>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</si>
  <si>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</si>
  <si>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</si>
  <si>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</si>
  <si>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</si>
  <si>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</si>
  <si>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</si>
  <si>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</si>
  <si>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</si>
  <si>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</si>
  <si>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</si>
  <si>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</si>
  <si>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</si>
  <si>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</si>
  <si>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</si>
  <si>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</si>
  <si>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</si>
  <si>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</si>
  <si>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</si>
  <si>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</si>
  <si>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</si>
  <si>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</si>
  <si>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</si>
  <si>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</si>
  <si>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</si>
  <si>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</si>
  <si>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</si>
  <si>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</si>
  <si>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</si>
  <si>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</si>
  <si>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</si>
  <si>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</si>
  <si>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</si>
  <si>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</si>
  <si>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</si>
  <si>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</si>
  <si>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</si>
  <si>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</si>
  <si>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</si>
  <si>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</si>
  <si>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</si>
  <si>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</si>
  <si>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</si>
  <si>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</si>
  <si>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</si>
  <si>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</si>
  <si>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</si>
  <si>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</si>
  <si>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</si>
  <si>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</si>
  <si>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</si>
  <si>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</si>
  <si>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</si>
  <si>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</si>
  <si>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</si>
  <si>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</si>
  <si>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</si>
  <si>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</si>
  <si>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</si>
  <si>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</si>
  <si>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</si>
  <si>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</si>
  <si>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</si>
  <si>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</si>
  <si>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</si>
  <si>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</si>
  <si>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</si>
  <si>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</si>
  <si>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</si>
  <si>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</si>
  <si>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</si>
  <si>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</si>
  <si>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</si>
  <si>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</si>
  <si>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</si>
  <si>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</si>
  <si>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</si>
  <si>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</si>
  <si>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</si>
  <si>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</si>
  <si>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</si>
  <si>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</si>
  <si>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</si>
  <si>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</si>
  <si>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</si>
  <si>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</si>
  <si>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</si>
  <si>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</si>
  <si>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</si>
  <si>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</si>
  <si>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</si>
  <si>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</si>
  <si>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</si>
  <si>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</si>
  <si>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</si>
  <si>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</si>
  <si>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</si>
  <si>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</si>
  <si>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</si>
  <si>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</si>
  <si>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</si>
  <si>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</si>
  <si>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</si>
  <si>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</si>
  <si>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</si>
  <si>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</si>
  <si>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</si>
  <si>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</si>
  <si>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</si>
  <si>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</si>
  <si>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</si>
  <si>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</si>
  <si>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</si>
  <si>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</si>
  <si>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</si>
  <si>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</si>
  <si>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</si>
  <si>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</si>
  <si>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</si>
  <si>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</si>
  <si>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</si>
  <si>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</si>
  <si>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</si>
  <si>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</si>
  <si>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</si>
  <si>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</si>
  <si>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</si>
  <si>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</si>
  <si>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</si>
  <si>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</si>
  <si>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</si>
  <si>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</si>
  <si>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</si>
  <si>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</si>
  <si>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</si>
  <si>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</si>
  <si>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</si>
  <si>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</si>
  <si>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</si>
  <si>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</si>
  <si>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</si>
  <si>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</si>
  <si>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</si>
  <si>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</si>
  <si>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</si>
  <si>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</si>
  <si>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</si>
  <si>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</si>
  <si>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</si>
  <si>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</si>
  <si>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</si>
  <si>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</si>
  <si>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</si>
  <si>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</si>
  <si>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</si>
  <si>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</si>
  <si>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</si>
  <si>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</si>
  <si>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</si>
  <si>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</si>
  <si>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</si>
  <si>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</si>
  <si>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</si>
  <si>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</si>
  <si>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</si>
  <si>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</si>
  <si>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</si>
  <si>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</si>
  <si>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</si>
  <si>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</si>
  <si>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</si>
  <si>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</si>
  <si>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</si>
  <si>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</si>
  <si>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</si>
  <si>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</si>
  <si>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</si>
  <si>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</si>
  <si>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</si>
  <si>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</si>
  <si>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</si>
  <si>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</si>
  <si>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</si>
  <si>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</si>
  <si>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</si>
  <si>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</si>
  <si>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</si>
  <si>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</si>
  <si>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</si>
  <si>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</si>
  <si>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</si>
  <si>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</si>
  <si>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</si>
  <si>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</si>
  <si>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</si>
  <si>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</si>
  <si>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</si>
  <si>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</si>
  <si>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</si>
  <si>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</si>
  <si>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</si>
  <si>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</si>
  <si>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</si>
  <si>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</si>
  <si>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</si>
  <si>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</si>
  <si>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</si>
  <si>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</si>
  <si>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</si>
  <si>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</si>
  <si>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</si>
  <si>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</si>
  <si>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</si>
  <si>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</si>
  <si>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</si>
  <si>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</si>
  <si>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</si>
  <si>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</si>
  <si>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</si>
  <si>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</si>
  <si>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</si>
  <si>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</si>
  <si>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</si>
  <si>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</si>
  <si>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</si>
  <si>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</si>
  <si>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</si>
  <si>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</si>
  <si>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</si>
  <si>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</si>
  <si>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</si>
  <si>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</si>
  <si>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</si>
  <si>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</si>
  <si>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</si>
  <si>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</si>
  <si>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</si>
  <si>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</si>
  <si>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</si>
  <si>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</si>
  <si>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</si>
  <si>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</si>
  <si>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</si>
  <si>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</si>
  <si>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</si>
  <si>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</si>
  <si>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</si>
  <si>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</si>
  <si>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</si>
  <si>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</si>
  <si>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</si>
  <si>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</si>
  <si>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</si>
  <si>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</si>
  <si>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</si>
  <si>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</si>
  <si>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</si>
  <si>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</si>
  <si>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</si>
  <si>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</si>
  <si>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</si>
  <si>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</si>
  <si>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</si>
  <si>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</si>
  <si>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</si>
  <si>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</si>
  <si>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</si>
  <si>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</si>
  <si>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</si>
  <si>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</si>
  <si>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</si>
  <si>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</si>
  <si>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</si>
  <si>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</si>
  <si>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</si>
  <si>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</si>
  <si>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</si>
  <si>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</si>
  <si>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</si>
  <si>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</si>
  <si>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</si>
  <si>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</si>
  <si>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</si>
  <si>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</si>
  <si>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</si>
  <si>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</si>
  <si>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</si>
  <si>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</si>
  <si>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</si>
  <si>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</si>
  <si>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</si>
  <si>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</si>
  <si>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</si>
  <si>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</si>
  <si>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</si>
  <si>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</si>
  <si>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</si>
  <si>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</si>
  <si>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</si>
  <si>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</si>
  <si>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</si>
  <si>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</si>
  <si>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</si>
  <si>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</si>
  <si>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</si>
  <si>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</si>
  <si>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</si>
  <si>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</si>
  <si>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</si>
  <si>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</si>
  <si>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</si>
  <si>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</si>
  <si>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</si>
  <si>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</si>
  <si>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</si>
  <si>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</si>
  <si>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</si>
  <si>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</si>
  <si>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</si>
  <si>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</si>
  <si>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</si>
  <si>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</si>
  <si>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</si>
  <si>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</si>
  <si>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</si>
  <si>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</si>
  <si>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</si>
  <si>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</si>
  <si>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</si>
  <si>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</si>
  <si>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</si>
  <si>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</si>
  <si>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</si>
  <si>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</si>
  <si>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</si>
  <si>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</si>
  <si>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</si>
  <si>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</si>
  <si>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</si>
  <si>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</si>
  <si>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</si>
  <si>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</si>
  <si>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</si>
  <si>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</si>
  <si>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</si>
  <si>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</si>
  <si>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</si>
  <si>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</si>
  <si>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</si>
  <si>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</si>
  <si>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</si>
  <si>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</si>
  <si>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</si>
  <si>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</si>
  <si>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</si>
  <si>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</si>
  <si>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</si>
  <si>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</si>
  <si>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</si>
  <si>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</si>
  <si>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</si>
  <si>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</si>
  <si>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</si>
  <si>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</si>
  <si>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</si>
  <si>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</si>
  <si>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</si>
  <si>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</si>
  <si>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</si>
  <si>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</si>
  <si>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</si>
  <si>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</si>
  <si>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</si>
  <si>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</si>
  <si>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</si>
  <si>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</si>
  <si>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</si>
  <si>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</si>
  <si>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</si>
  <si>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</si>
  <si>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</si>
  <si>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</si>
  <si>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</si>
  <si>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</si>
  <si>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</si>
  <si>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</si>
  <si>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</si>
  <si>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</si>
  <si>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</si>
  <si>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</si>
  <si>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</si>
  <si>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</si>
  <si>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</si>
  <si>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</si>
  <si>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</si>
  <si>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</si>
  <si>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</si>
  <si>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</si>
  <si>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</si>
  <si>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</si>
  <si>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</si>
  <si>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</si>
  <si>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</si>
  <si>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</si>
  <si>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</si>
  <si>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</si>
  <si>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</si>
  <si>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</si>
  <si>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</si>
  <si>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</si>
  <si>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</si>
  <si>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</si>
  <si>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</si>
  <si>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</si>
  <si>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</si>
  <si>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</si>
  <si>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</si>
  <si>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</si>
  <si>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</si>
  <si>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</si>
  <si>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</si>
  <si>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</si>
  <si>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</si>
  <si>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</si>
  <si>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</si>
  <si>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</si>
  <si>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</si>
  <si>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</si>
  <si>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</si>
  <si>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</si>
  <si>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</si>
  <si>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</si>
  <si>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</si>
  <si>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</si>
  <si>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</si>
  <si>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</si>
  <si>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</si>
  <si>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</si>
  <si>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</si>
  <si>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</si>
  <si>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</si>
  <si>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</si>
  <si>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</si>
  <si>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</si>
  <si>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</si>
  <si>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</si>
  <si>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</si>
  <si>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</si>
  <si>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</si>
  <si>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</si>
  <si>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</si>
  <si>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</si>
  <si>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</si>
  <si>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</si>
  <si>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</si>
  <si>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</si>
  <si>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</si>
  <si>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</si>
  <si>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</si>
  <si>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</si>
  <si>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</si>
  <si>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</si>
  <si>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</si>
  <si>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</si>
  <si>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</si>
  <si>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</si>
  <si>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</si>
  <si>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</si>
  <si>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</si>
  <si>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</si>
  <si>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</si>
  <si>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</si>
  <si>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</si>
  <si>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</si>
  <si>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</si>
  <si>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</si>
  <si>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</si>
  <si>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</si>
  <si>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</si>
  <si>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</si>
  <si>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</si>
  <si>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</si>
  <si>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</si>
  <si>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</si>
  <si>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</si>
  <si>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</si>
  <si>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</si>
  <si>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</si>
  <si>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</si>
  <si>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</si>
  <si>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</si>
  <si>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</si>
  <si>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</si>
  <si>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</si>
  <si>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</si>
  <si>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</si>
  <si>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</si>
  <si>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</si>
  <si>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</si>
  <si>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</si>
  <si>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</si>
  <si>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</si>
  <si>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</si>
  <si>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</si>
  <si>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</si>
  <si>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</si>
  <si>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</si>
  <si>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</si>
  <si>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</si>
  <si>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</si>
  <si>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</si>
  <si>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</si>
  <si>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</si>
  <si>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</si>
  <si>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</si>
  <si>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</si>
  <si>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</si>
  <si>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</si>
  <si>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</si>
  <si>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</si>
  <si>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</si>
  <si>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</si>
  <si>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</si>
  <si>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</si>
  <si>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</si>
  <si>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</si>
  <si>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</si>
  <si>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</si>
  <si>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</si>
  <si>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</si>
  <si>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</si>
  <si>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</si>
  <si>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</si>
  <si>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</si>
  <si>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</si>
  <si>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</si>
  <si>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</si>
  <si>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</si>
  <si>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</si>
  <si>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</si>
  <si>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</si>
  <si>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</si>
  <si>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</si>
  <si>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</si>
  <si>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</si>
  <si>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</si>
  <si>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</si>
  <si>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</si>
  <si>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</si>
  <si>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</si>
  <si>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</si>
  <si>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</si>
  <si>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</si>
  <si>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</si>
  <si>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</si>
  <si>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</si>
  <si>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</si>
  <si>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</si>
  <si>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</si>
  <si>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</si>
  <si>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</si>
  <si>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</si>
  <si>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</si>
  <si>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</si>
  <si>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</si>
  <si>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</si>
  <si>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</si>
  <si>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</si>
  <si>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</si>
  <si>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</si>
  <si>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</si>
  <si>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</si>
  <si>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</si>
  <si>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</si>
  <si>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</si>
  <si>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</si>
  <si>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</si>
  <si>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</si>
  <si>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</si>
  <si>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</si>
  <si>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</si>
  <si>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</si>
  <si>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</si>
  <si>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</si>
  <si>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</si>
  <si>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</si>
  <si>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</si>
  <si>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</si>
  <si>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</si>
  <si>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</si>
  <si>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</si>
  <si>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</si>
  <si>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</si>
  <si>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</si>
  <si>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</si>
  <si>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</si>
  <si>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</si>
  <si>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</si>
  <si>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</si>
  <si>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</si>
  <si>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</si>
  <si>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</si>
  <si>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</si>
  <si>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</si>
  <si>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</si>
  <si>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</si>
  <si>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</si>
  <si>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</si>
  <si>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</si>
  <si>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</si>
  <si>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</si>
  <si>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</si>
  <si>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</si>
  <si>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</si>
  <si>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</si>
  <si>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</si>
  <si>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</si>
  <si>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</si>
  <si>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</si>
  <si>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</si>
  <si>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</si>
  <si>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</si>
  <si>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</si>
  <si>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</si>
  <si>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</si>
  <si>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</si>
  <si>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</si>
  <si>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</si>
  <si>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</si>
  <si>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</si>
  <si>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</si>
  <si>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</si>
  <si>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</si>
  <si>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</si>
  <si>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</si>
  <si>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</si>
  <si>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</si>
  <si>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</si>
  <si>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</si>
  <si>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</si>
  <si>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</si>
  <si>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</si>
  <si>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</si>
  <si>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</si>
  <si>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</si>
  <si>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</si>
  <si>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</si>
  <si>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</si>
  <si>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</si>
  <si>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</si>
  <si>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</si>
  <si>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</si>
  <si>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</si>
  <si>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</si>
  <si>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</si>
  <si>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</si>
  <si>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</si>
  <si>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</si>
  <si>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</si>
  <si>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</si>
  <si>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</si>
  <si>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</si>
  <si>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</si>
  <si>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</si>
  <si>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</si>
  <si>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</si>
  <si>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</si>
  <si>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</si>
  <si>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</si>
  <si>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</si>
  <si>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</si>
  <si>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</si>
  <si>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</si>
  <si>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</si>
  <si>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</si>
  <si>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</si>
  <si>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</si>
  <si>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</si>
  <si>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</si>
  <si>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</si>
  <si>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</si>
  <si>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</si>
  <si>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</si>
  <si>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</si>
  <si>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</si>
  <si>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</si>
  <si>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</si>
  <si>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</si>
  <si>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</si>
  <si>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</si>
  <si>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</si>
  <si>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</si>
  <si>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</si>
  <si>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</si>
  <si>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</si>
  <si>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</si>
  <si>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</si>
  <si>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</si>
  <si>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</si>
  <si>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</si>
  <si>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</si>
  <si>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</si>
  <si>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</si>
  <si>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</si>
  <si>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</si>
  <si>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</si>
  <si>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</si>
  <si>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</si>
  <si>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</si>
  <si>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</si>
  <si>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</si>
  <si>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</si>
  <si>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</si>
  <si>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</si>
  <si>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</si>
  <si>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</si>
  <si>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</si>
  <si>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</si>
  <si>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</si>
  <si>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</si>
  <si>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</si>
  <si>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</si>
  <si>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</si>
  <si>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</si>
  <si>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</si>
  <si>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</si>
  <si>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</si>
  <si>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</si>
  <si>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</si>
  <si>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</si>
  <si>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</si>
  <si>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</si>
  <si>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</si>
  <si>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</si>
  <si>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</si>
  <si>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</si>
  <si>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</si>
  <si>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</si>
  <si>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</si>
  <si>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</si>
  <si>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</si>
  <si>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</si>
  <si>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</si>
  <si>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</si>
  <si>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</si>
  <si>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</si>
  <si>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</si>
  <si>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</si>
  <si>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</si>
  <si>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</si>
  <si>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</si>
  <si>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</si>
  <si>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</si>
  <si>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</si>
  <si>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</si>
  <si>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</si>
  <si>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</si>
  <si>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</si>
  <si>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</si>
  <si>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</si>
  <si>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</si>
  <si>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</si>
  <si>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</si>
  <si>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</si>
  <si>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</si>
  <si>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</si>
  <si>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</si>
  <si>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</si>
  <si>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</si>
  <si>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</si>
  <si>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</si>
  <si>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</si>
  <si>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</si>
  <si>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</si>
  <si>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</si>
  <si>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</si>
  <si>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</si>
  <si>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</si>
  <si>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</si>
  <si>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</si>
  <si>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</si>
  <si>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</si>
  <si>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</si>
  <si>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</si>
  <si>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</si>
  <si>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</si>
  <si>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</si>
  <si>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</si>
  <si>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</si>
  <si>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</si>
  <si>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</si>
  <si>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</si>
  <si>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</si>
  <si>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</si>
  <si>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</si>
  <si>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</si>
  <si>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</si>
  <si>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</si>
  <si>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</si>
  <si>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</si>
  <si>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</si>
  <si>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</si>
  <si>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</si>
  <si>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</si>
  <si>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</si>
  <si>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</si>
  <si>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</si>
  <si>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</si>
  <si>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</si>
  <si>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</si>
  <si>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</si>
  <si>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</si>
  <si>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</si>
  <si>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</si>
  <si>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</si>
  <si>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</si>
  <si>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</si>
  <si>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</si>
  <si>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</si>
  <si>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</si>
  <si>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</si>
  <si>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</si>
  <si>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</si>
  <si>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</si>
  <si>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</si>
  <si>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</si>
  <si>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</si>
  <si>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</si>
  <si>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</si>
  <si>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</si>
  <si>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</si>
  <si>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</si>
  <si>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</si>
  <si>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</si>
  <si>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</si>
  <si>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</si>
  <si>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</si>
  <si>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</si>
  <si>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</si>
  <si>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</si>
  <si>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</si>
  <si>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</si>
  <si>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</si>
  <si>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</si>
  <si>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</si>
  <si>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</si>
  <si>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</si>
  <si>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</si>
  <si>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</si>
  <si>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</si>
  <si>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</si>
  <si>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</si>
  <si>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</si>
  <si>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</si>
  <si>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</si>
  <si>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</si>
  <si>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</si>
  <si>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</si>
  <si>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</si>
  <si>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</si>
  <si>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</si>
  <si>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</si>
  <si>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</si>
  <si>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</si>
  <si>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</si>
  <si>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</si>
  <si>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</si>
  <si>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</si>
  <si>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</si>
  <si>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</si>
  <si>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</si>
  <si>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</si>
  <si>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</si>
  <si>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</si>
  <si>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</si>
  <si>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</si>
  <si>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</si>
  <si>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</si>
  <si>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</si>
  <si>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</si>
  <si>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</si>
  <si>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</si>
  <si>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</si>
  <si>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</si>
  <si>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</si>
  <si>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</si>
  <si>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</si>
  <si>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</si>
  <si>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</si>
  <si>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</si>
  <si>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</si>
  <si>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</si>
  <si>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</si>
  <si>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</si>
  <si>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</si>
  <si>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</si>
  <si>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</si>
  <si>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</si>
  <si>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</si>
  <si>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</si>
  <si>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</si>
  <si>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</si>
  <si>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</si>
  <si>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</si>
  <si>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</si>
  <si>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</si>
  <si>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</si>
  <si>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</si>
  <si>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</si>
  <si>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</si>
  <si>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</si>
  <si>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</si>
  <si>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</si>
  <si>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</si>
  <si>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</si>
  <si>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</si>
  <si>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</si>
  <si>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</si>
  <si>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</si>
  <si>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</si>
  <si>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</si>
  <si>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</si>
  <si>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</si>
  <si>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</si>
  <si>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</si>
  <si>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</si>
  <si>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</si>
  <si>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</si>
  <si>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</si>
  <si>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</si>
  <si>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</si>
  <si>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</si>
  <si>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</si>
  <si>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</si>
  <si>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</si>
  <si>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</si>
  <si>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</si>
  <si>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</si>
  <si>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</si>
  <si>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</si>
  <si>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</si>
  <si>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</si>
  <si>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</si>
  <si>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</si>
  <si>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</si>
  <si>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</si>
  <si>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</si>
  <si>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</si>
  <si>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</si>
  <si>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</si>
  <si>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</si>
  <si>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</si>
  <si>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</si>
  <si>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</si>
  <si>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</si>
  <si>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</si>
  <si>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</si>
  <si>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</si>
  <si>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</si>
  <si>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</si>
  <si>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</si>
  <si>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</si>
  <si>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</si>
  <si>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</si>
  <si>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</si>
  <si>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</si>
  <si>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</si>
  <si>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</si>
  <si>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</si>
  <si>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</si>
  <si>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</si>
  <si>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</si>
  <si>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</si>
  <si>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</si>
  <si>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</si>
  <si>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</si>
  <si>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</si>
  <si>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</si>
  <si>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</si>
  <si>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</si>
  <si>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</si>
  <si>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</si>
  <si>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</si>
  <si>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</si>
  <si>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</si>
  <si>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</si>
  <si>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</si>
  <si>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</si>
  <si>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</si>
  <si>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</si>
  <si>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</si>
  <si>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</si>
  <si>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</si>
  <si>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</si>
  <si>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</si>
  <si>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</si>
  <si>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</si>
  <si>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</si>
  <si>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</si>
  <si>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</si>
  <si>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</si>
  <si>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</si>
  <si>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</si>
  <si>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</si>
  <si>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</si>
  <si>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</si>
  <si>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</si>
  <si>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</si>
  <si>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</si>
  <si>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</si>
  <si>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</si>
  <si>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</si>
  <si>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</si>
  <si>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</si>
  <si>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</si>
  <si>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</si>
  <si>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</si>
  <si>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</si>
  <si>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</si>
  <si>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</si>
  <si>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</si>
  <si>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</si>
  <si>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</si>
  <si>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</si>
  <si>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</si>
  <si>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</si>
  <si>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</si>
  <si>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</si>
  <si>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</si>
  <si>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</si>
  <si>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</si>
  <si>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</si>
  <si>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</si>
  <si>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</si>
  <si>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</si>
  <si>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</si>
  <si>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</si>
  <si>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</si>
  <si>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</si>
  <si>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</si>
  <si>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</si>
  <si>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</si>
  <si>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</si>
  <si>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</si>
  <si>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</si>
  <si>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</si>
  <si>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</si>
  <si>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</si>
  <si>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</si>
  <si>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</si>
  <si>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</si>
  <si>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</si>
  <si>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</si>
  <si>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</si>
  <si>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</si>
  <si>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</si>
  <si>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</si>
  <si>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</si>
  <si>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</si>
  <si>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</si>
  <si>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</si>
  <si>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</si>
  <si>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</si>
  <si>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</si>
  <si>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</si>
  <si>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</si>
  <si>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</si>
  <si>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</si>
  <si>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</si>
  <si>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</si>
  <si>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</si>
  <si>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</si>
  <si>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</si>
  <si>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</si>
  <si>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</si>
  <si>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</si>
  <si>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</si>
  <si>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</si>
  <si>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</si>
  <si>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</si>
  <si>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</si>
  <si>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</si>
  <si>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</si>
  <si>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</si>
  <si>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</si>
  <si>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</si>
  <si>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</si>
  <si>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</si>
  <si>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</si>
  <si>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</si>
  <si>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</si>
  <si>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</si>
  <si>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</si>
  <si>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</si>
  <si>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</si>
  <si>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</si>
  <si>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</si>
  <si>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</si>
  <si>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</si>
  <si>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</si>
  <si>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</si>
  <si>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</si>
  <si>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</si>
  <si>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</si>
  <si>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</si>
  <si>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</si>
  <si>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</si>
  <si>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</si>
  <si>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</si>
  <si>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</si>
  <si>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</si>
  <si>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</si>
  <si>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</si>
  <si>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</si>
  <si>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</si>
  <si>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</si>
  <si>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</si>
  <si>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</si>
  <si>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</si>
  <si>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</si>
  <si>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</si>
  <si>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</si>
  <si>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</si>
  <si>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</si>
  <si>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</si>
  <si>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</si>
  <si>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</si>
  <si>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</si>
  <si>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</si>
  <si>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</si>
  <si>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</si>
  <si>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</si>
  <si>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</si>
  <si>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</si>
  <si>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</si>
  <si>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</si>
  <si>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</si>
  <si>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</si>
  <si>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</si>
  <si>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</si>
  <si>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</si>
  <si>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</si>
  <si>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</si>
  <si>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</si>
  <si>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</si>
  <si>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</si>
  <si>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</si>
  <si>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</si>
  <si>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</si>
  <si>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</si>
  <si>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</si>
  <si>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</si>
  <si>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</si>
  <si>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</si>
  <si>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</si>
  <si>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</si>
  <si>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</si>
  <si>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</si>
  <si>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</si>
  <si>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</si>
  <si>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</si>
  <si>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</si>
  <si>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</si>
  <si>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</si>
  <si>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</si>
  <si>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</si>
  <si>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</si>
  <si>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</si>
  <si>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</si>
  <si>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</si>
  <si>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</si>
  <si>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</si>
  <si>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</si>
  <si>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</si>
  <si>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</si>
  <si>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</si>
  <si>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</si>
  <si>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</si>
  <si>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</si>
  <si>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</si>
  <si>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</si>
  <si>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</si>
  <si>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</si>
  <si>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</si>
  <si>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</si>
  <si>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</si>
  <si>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</si>
  <si>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</si>
  <si>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</si>
  <si>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</si>
  <si>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</si>
  <si>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</si>
  <si>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</si>
  <si>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</si>
  <si>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</si>
  <si>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</si>
  <si>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</si>
  <si>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</si>
  <si>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</si>
  <si>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</si>
  <si>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</si>
  <si>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</si>
  <si>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</si>
  <si>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</si>
  <si>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</si>
  <si>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</si>
  <si>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</si>
  <si>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</si>
  <si>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</si>
  <si>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</si>
  <si>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</si>
  <si>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</si>
  <si>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</si>
  <si>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</si>
  <si>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</si>
  <si>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</si>
  <si>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</si>
  <si>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</si>
  <si>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</si>
  <si>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</si>
  <si>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</si>
  <si>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</si>
  <si>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</si>
  <si>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</si>
  <si>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</si>
  <si>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</si>
  <si>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</si>
  <si>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</si>
  <si>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</si>
  <si>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</si>
  <si>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</si>
  <si>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</si>
  <si>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</si>
  <si>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</si>
  <si>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</si>
  <si>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</si>
  <si>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</si>
  <si>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</si>
  <si>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</si>
  <si>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</si>
  <si>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</si>
  <si>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</si>
  <si>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</si>
  <si>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</si>
  <si>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</si>
  <si>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</si>
  <si>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</si>
  <si>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</si>
  <si>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</si>
  <si>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</si>
  <si>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</si>
  <si>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</si>
  <si>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</si>
  <si>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</si>
  <si>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</si>
  <si>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</si>
  <si>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</si>
  <si>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</si>
  <si>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</si>
  <si>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</si>
  <si>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</si>
  <si>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</si>
  <si>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</si>
  <si>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</si>
  <si>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</si>
  <si>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</si>
  <si>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</si>
  <si>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</si>
  <si>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</si>
  <si>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</si>
  <si>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</si>
  <si>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</si>
  <si>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</si>
  <si>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</si>
  <si>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</si>
  <si>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</si>
  <si>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</si>
  <si>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</si>
  <si>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</si>
  <si>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</si>
  <si>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</si>
  <si>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</si>
  <si>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</si>
  <si>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</si>
  <si>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</si>
  <si>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</si>
  <si>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</si>
  <si>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</si>
  <si>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</si>
  <si>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</si>
  <si>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</si>
  <si>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</si>
  <si>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</si>
  <si>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</si>
  <si>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</si>
  <si>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</si>
  <si>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</si>
  <si>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</si>
  <si>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</si>
  <si>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</si>
  <si>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</si>
  <si>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</si>
  <si>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</si>
  <si>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</si>
  <si>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</si>
  <si>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</si>
  <si>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</si>
  <si>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</si>
  <si>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</si>
  <si>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</si>
  <si>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</si>
  <si>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</si>
  <si>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</si>
  <si>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</si>
  <si>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</si>
  <si>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</si>
  <si>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</si>
  <si>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</si>
  <si>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</si>
  <si>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</si>
  <si>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</si>
  <si>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</si>
  <si>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</si>
  <si>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</si>
  <si>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</si>
  <si>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</si>
  <si>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</si>
  <si>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</si>
  <si>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</si>
  <si>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</si>
  <si>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</si>
  <si>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</si>
  <si>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</si>
  <si>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</si>
  <si>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</si>
  <si>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</si>
  <si>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</si>
  <si>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</si>
  <si>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</si>
  <si>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</si>
  <si>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</si>
  <si>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</si>
  <si>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</si>
  <si>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</si>
  <si>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</si>
  <si>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</si>
  <si>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</si>
  <si>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</si>
  <si>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</si>
  <si>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</si>
  <si>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</si>
  <si>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</si>
  <si>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</si>
  <si>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</si>
  <si>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</si>
  <si>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</si>
  <si>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</si>
  <si>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</si>
  <si>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</si>
  <si>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</si>
  <si>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</si>
  <si>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</si>
  <si>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</si>
  <si>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</si>
  <si>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</si>
  <si>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</si>
  <si>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</si>
  <si>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</si>
  <si>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</si>
  <si>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</si>
  <si>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</si>
  <si>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</si>
  <si>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</si>
  <si>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</si>
  <si>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</si>
  <si>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</si>
  <si>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</si>
  <si>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</si>
  <si>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</si>
  <si>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</si>
  <si>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</si>
  <si>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</si>
  <si>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</si>
  <si>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</si>
  <si>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</si>
  <si>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</si>
  <si>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</si>
  <si>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</si>
  <si>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</si>
  <si>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</si>
  <si>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</si>
  <si>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</si>
  <si>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</si>
  <si>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</si>
  <si>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</si>
  <si>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</si>
  <si>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</si>
  <si>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</si>
  <si>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</si>
  <si>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</si>
  <si>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</si>
  <si>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</si>
  <si>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</si>
  <si>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</si>
  <si>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</si>
  <si>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</si>
  <si>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</si>
  <si>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</si>
  <si>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</si>
  <si>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</si>
  <si>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</si>
  <si>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</si>
  <si>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</si>
  <si>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</si>
  <si>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</si>
  <si>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</si>
  <si>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</si>
  <si>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</si>
  <si>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</si>
  <si>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</si>
  <si>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</si>
  <si>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</si>
  <si>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</si>
  <si>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</si>
  <si>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</si>
  <si>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</si>
  <si>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</si>
  <si>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</si>
  <si>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</si>
  <si>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</si>
  <si>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</si>
  <si>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</si>
  <si>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</si>
  <si>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</si>
  <si>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</si>
  <si>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</si>
  <si>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</si>
  <si>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</si>
  <si>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</si>
  <si>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</si>
  <si>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</si>
  <si>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</si>
  <si>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</si>
  <si>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</si>
  <si>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</si>
  <si>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</si>
  <si>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</si>
  <si>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</si>
  <si>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</si>
  <si>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</si>
  <si>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</si>
  <si>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</si>
  <si>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</si>
  <si>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</si>
  <si>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</si>
  <si>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</si>
  <si>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</si>
  <si>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</si>
  <si>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</si>
  <si>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</si>
  <si>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</si>
  <si>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</si>
  <si>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</si>
  <si>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</si>
  <si>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</si>
  <si>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</si>
  <si>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</si>
  <si>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</si>
  <si>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</si>
  <si>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</si>
  <si>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</si>
  <si>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</si>
  <si>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</si>
  <si>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</si>
  <si>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</si>
  <si>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</si>
  <si>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</si>
  <si>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</si>
  <si>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</si>
  <si>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</si>
  <si>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</si>
  <si>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</si>
  <si>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</si>
  <si>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</si>
  <si>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</si>
  <si>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</si>
  <si>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</si>
  <si>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</si>
  <si>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</si>
  <si>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</si>
  <si>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</si>
  <si>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</si>
  <si>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</si>
  <si>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</si>
  <si>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</si>
  <si>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</si>
  <si>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</si>
  <si>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</si>
  <si>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</si>
  <si>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</si>
  <si>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</si>
  <si>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</si>
  <si>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</si>
  <si>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</si>
  <si>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</si>
  <si>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</si>
  <si>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</si>
  <si>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</si>
  <si>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</si>
  <si>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</si>
  <si>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</si>
  <si>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</si>
  <si>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</si>
  <si>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</si>
  <si>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</si>
  <si>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</si>
  <si>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</si>
  <si>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</si>
  <si>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</si>
  <si>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</si>
  <si>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</si>
  <si>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</si>
  <si>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</si>
  <si>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</si>
  <si>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</si>
  <si>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</si>
  <si>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</si>
  <si>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</si>
  <si>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</si>
  <si>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</si>
  <si>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</si>
  <si>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</si>
  <si>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</si>
  <si>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</si>
  <si>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</si>
  <si>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</si>
  <si>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</si>
  <si>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</si>
  <si>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</si>
  <si>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</si>
  <si>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</si>
  <si>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</si>
  <si>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</si>
  <si>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</si>
  <si>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</si>
  <si>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</si>
  <si>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</si>
  <si>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</si>
  <si>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</si>
  <si>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</si>
  <si>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</si>
  <si>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</si>
  <si>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</si>
  <si>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</si>
  <si>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</si>
  <si>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</si>
  <si>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</si>
  <si>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</si>
  <si>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</si>
  <si>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</si>
  <si>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</si>
  <si>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</si>
  <si>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</si>
  <si>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</si>
  <si>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</si>
  <si>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</si>
  <si>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</si>
  <si>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</si>
  <si>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</si>
  <si>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</si>
  <si>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</si>
  <si>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</si>
  <si>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</si>
  <si>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</si>
  <si>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</si>
  <si>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</si>
  <si>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</si>
  <si>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</si>
  <si>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</si>
  <si>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</si>
  <si>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</si>
  <si>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</si>
  <si>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</si>
  <si>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</si>
  <si>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</si>
  <si>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</si>
  <si>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</si>
  <si>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</si>
  <si>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</si>
  <si>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</si>
  <si>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</si>
  <si>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</si>
  <si>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</si>
  <si>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</si>
  <si>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</si>
  <si>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</si>
  <si>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</si>
  <si>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</si>
  <si>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</si>
  <si>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</si>
  <si>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</si>
  <si>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</si>
  <si>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</si>
  <si>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</si>
  <si>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</si>
  <si>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</si>
  <si>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</si>
  <si>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</si>
  <si>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</si>
  <si>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</si>
  <si>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</si>
  <si>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</si>
  <si>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</si>
  <si>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</si>
  <si>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</si>
  <si>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</si>
  <si>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</si>
  <si>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</si>
  <si>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</si>
  <si>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</si>
  <si>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</si>
  <si>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</si>
  <si>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</si>
  <si>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</si>
  <si>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</si>
  <si>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</si>
  <si>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</si>
  <si>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</si>
  <si>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</si>
  <si>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</si>
  <si>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</si>
  <si>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</si>
  <si>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</si>
  <si>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</si>
  <si>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</si>
  <si>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</si>
  <si>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</si>
  <si>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</si>
  <si>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</si>
  <si>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</si>
  <si>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</si>
  <si>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</si>
  <si>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</si>
  <si>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</si>
  <si>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</si>
  <si>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</si>
  <si>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</si>
  <si>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</si>
  <si>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</si>
  <si>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</si>
  <si>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</si>
  <si>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</si>
  <si>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</si>
  <si>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</si>
  <si>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</si>
  <si>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</si>
  <si>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</si>
  <si>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</si>
  <si>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</si>
  <si>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</si>
  <si>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</si>
  <si>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</si>
  <si>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</si>
  <si>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</si>
  <si>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</si>
  <si>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</si>
  <si>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</si>
  <si>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</si>
  <si>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</si>
  <si>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</si>
  <si>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</si>
  <si>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</si>
  <si>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</si>
  <si>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</si>
  <si>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</si>
  <si>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</si>
  <si>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</si>
  <si>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</si>
  <si>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</si>
  <si>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</si>
  <si>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</si>
  <si>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</si>
  <si>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</si>
  <si>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</si>
  <si>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</si>
  <si>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</si>
  <si>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</si>
  <si>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</si>
  <si>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</si>
  <si>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</si>
  <si>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</si>
  <si>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</si>
  <si>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</si>
  <si>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</si>
  <si>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</si>
  <si>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</si>
  <si>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</si>
  <si>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</si>
  <si>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</si>
  <si>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</si>
  <si>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</si>
  <si>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</si>
  <si>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</si>
  <si>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</si>
  <si>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</si>
  <si>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</si>
  <si>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</si>
  <si>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</si>
  <si>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</si>
  <si>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</si>
  <si>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</si>
  <si>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</si>
  <si>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</si>
  <si>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</si>
  <si>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</si>
  <si>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</si>
  <si>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</si>
  <si>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</si>
  <si>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</si>
  <si>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</si>
  <si>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</si>
  <si>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</si>
  <si>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</si>
  <si>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</si>
  <si>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</si>
  <si>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</si>
  <si>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</si>
  <si>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</si>
  <si>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</si>
  <si>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</si>
  <si>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</si>
  <si>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</si>
  <si>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</si>
  <si>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</si>
  <si>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</si>
  <si>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</si>
  <si>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</si>
  <si>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</si>
  <si>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</si>
  <si>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</si>
  <si>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</si>
  <si>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</si>
  <si>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</si>
  <si>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</si>
  <si>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</si>
  <si>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</si>
  <si>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</si>
  <si>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</si>
  <si>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</si>
  <si>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</si>
  <si>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</si>
  <si>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</si>
  <si>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</si>
  <si>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</si>
  <si>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</si>
  <si>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</si>
  <si>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</si>
  <si>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</si>
  <si>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</si>
  <si>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</si>
  <si>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</si>
  <si>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</si>
  <si>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</si>
  <si>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</si>
  <si>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</si>
  <si>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</si>
  <si>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</si>
  <si>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</si>
  <si>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</si>
  <si>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</si>
  <si>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</si>
  <si>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</si>
  <si>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</si>
  <si>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</si>
  <si>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</si>
  <si>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</si>
  <si>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</si>
  <si>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</si>
  <si>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</si>
  <si>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</si>
  <si>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</si>
  <si>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</si>
  <si>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</si>
  <si>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</si>
  <si>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</si>
  <si>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</si>
  <si>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</si>
  <si>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</si>
  <si>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</si>
  <si>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</si>
  <si>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</si>
  <si>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</si>
  <si>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</si>
  <si>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</si>
  <si>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</si>
  <si>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</si>
  <si>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</si>
  <si>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</si>
  <si>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</si>
  <si>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</si>
  <si>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</si>
  <si>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</si>
  <si>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</si>
  <si>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</si>
  <si>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</si>
  <si>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</si>
  <si>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</si>
  <si>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</si>
  <si>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</si>
  <si>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</si>
  <si>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</si>
  <si>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</si>
  <si>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</si>
  <si>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</si>
  <si>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</si>
  <si>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</si>
  <si>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</si>
  <si>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</si>
  <si>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</si>
  <si>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</si>
  <si>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</si>
  <si>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</si>
  <si>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</si>
  <si>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</si>
  <si>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</si>
  <si>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</si>
  <si>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</si>
  <si>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</si>
  <si>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</si>
  <si>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</si>
  <si>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</si>
  <si>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</si>
  <si>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</si>
  <si>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</si>
  <si>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</si>
  <si>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</si>
  <si>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</si>
  <si>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</si>
  <si>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</si>
  <si>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</si>
  <si>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</si>
  <si>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</si>
  <si>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</si>
  <si>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</si>
  <si>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</si>
  <si>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</si>
  <si>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</si>
  <si>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</si>
  <si>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</si>
  <si>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</si>
  <si>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</si>
  <si>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</si>
  <si>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</si>
  <si>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</si>
  <si>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</si>
  <si>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</si>
  <si>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</si>
  <si>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</si>
  <si>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</si>
  <si>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</si>
  <si>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</si>
  <si>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</si>
  <si>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</si>
  <si>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</si>
  <si>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</si>
  <si>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</si>
  <si>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</si>
  <si>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</si>
  <si>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</si>
  <si>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</si>
  <si>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</si>
  <si>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</si>
  <si>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</si>
  <si>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</si>
  <si>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</si>
  <si>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</si>
  <si>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</si>
  <si>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</si>
  <si>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</si>
  <si>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</si>
  <si>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</si>
  <si>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</si>
  <si>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</si>
  <si>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</si>
  <si>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</si>
  <si>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</si>
  <si>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</si>
  <si>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</si>
  <si>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</si>
  <si>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</si>
  <si>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</si>
  <si>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</si>
  <si>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</si>
  <si>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</si>
  <si>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</si>
  <si>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</si>
  <si>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</si>
  <si>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</si>
  <si>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</si>
  <si>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</si>
  <si>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</si>
  <si>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</si>
  <si>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</si>
  <si>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</si>
  <si>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</si>
  <si>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</si>
  <si>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</si>
  <si>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</si>
  <si>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</si>
  <si>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</si>
  <si>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</si>
  <si>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</si>
  <si>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</si>
  <si>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</si>
  <si>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</si>
  <si>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</si>
  <si>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</si>
  <si>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</si>
  <si>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</si>
  <si>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</si>
  <si>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</si>
  <si>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</si>
  <si>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</si>
  <si>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</si>
  <si>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</si>
  <si>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</si>
  <si>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</si>
  <si>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</si>
  <si>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</si>
  <si>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</si>
  <si>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</si>
  <si>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</si>
  <si>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</si>
  <si>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</si>
  <si>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</si>
  <si>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</si>
  <si>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</si>
  <si>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</si>
  <si>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</si>
  <si>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</si>
  <si>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</si>
  <si>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</si>
  <si>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</si>
  <si>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</si>
  <si>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</si>
  <si>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</si>
  <si>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</si>
  <si>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</si>
  <si>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</si>
  <si>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</si>
  <si>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</si>
  <si>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</si>
  <si>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</si>
  <si>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</si>
  <si>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</si>
  <si>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</si>
  <si>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</si>
  <si>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</si>
  <si>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</si>
  <si>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</si>
  <si>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</si>
  <si>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</si>
  <si>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</si>
  <si>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</si>
  <si>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</si>
  <si>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</si>
  <si>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</si>
  <si>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</si>
  <si>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</si>
  <si>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</si>
  <si>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</si>
  <si>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</si>
  <si>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</si>
  <si>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</si>
  <si>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</si>
  <si>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</si>
  <si>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</si>
  <si>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</si>
  <si>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</si>
  <si>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</si>
  <si>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</si>
  <si>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</si>
  <si>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</si>
  <si>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</si>
  <si>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</si>
  <si>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</si>
  <si>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</si>
  <si>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</si>
  <si>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</si>
  <si>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</si>
  <si>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</si>
  <si>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</si>
  <si>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</si>
  <si>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</si>
  <si>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</si>
  <si>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</si>
  <si>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</si>
  <si>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</si>
  <si>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</si>
  <si>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</si>
  <si>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</si>
  <si>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</si>
  <si>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</si>
  <si>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</si>
  <si>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</si>
  <si>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</si>
  <si>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</si>
  <si>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</si>
  <si>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</si>
  <si>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</si>
  <si>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</si>
  <si>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</si>
  <si>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</si>
  <si>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</si>
  <si>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</si>
  <si>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</si>
  <si>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</si>
  <si>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</si>
  <si>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</si>
  <si>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</si>
  <si>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</si>
  <si>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</si>
  <si>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</si>
  <si>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</si>
  <si>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</si>
  <si>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</si>
  <si>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</si>
  <si>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</si>
  <si>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</si>
  <si>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</si>
  <si>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</si>
  <si>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</si>
  <si>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</si>
  <si>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</si>
  <si>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</si>
  <si>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</si>
  <si>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</si>
  <si>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</si>
  <si>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</si>
  <si>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</si>
  <si>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</si>
  <si>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</si>
  <si>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</si>
  <si>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</si>
  <si>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</si>
  <si>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</si>
  <si>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</si>
  <si>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</si>
  <si>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</si>
  <si>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</si>
  <si>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</si>
  <si>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</si>
  <si>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</si>
  <si>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</si>
  <si>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</si>
  <si>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</si>
  <si>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</si>
  <si>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</si>
  <si>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</si>
  <si>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</si>
  <si>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</si>
  <si>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</si>
  <si>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</si>
  <si>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</si>
  <si>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</si>
  <si>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</si>
  <si>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</si>
  <si>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</si>
  <si>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</si>
  <si>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</si>
  <si>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</si>
  <si>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</si>
  <si>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</si>
  <si>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</si>
  <si>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</si>
  <si>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</si>
  <si>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</si>
  <si>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</si>
  <si>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</si>
  <si>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</si>
  <si>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</si>
  <si>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</si>
  <si>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</si>
  <si>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</si>
  <si>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</si>
  <si>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</si>
  <si>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</si>
  <si>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</si>
  <si>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</si>
  <si>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</si>
  <si>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</si>
  <si>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</si>
  <si>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</si>
  <si>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</si>
  <si>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</si>
  <si>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</si>
  <si>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</si>
  <si>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</si>
  <si>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</si>
  <si>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</si>
  <si>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</si>
  <si>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</si>
  <si>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</si>
  <si>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</si>
  <si>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</si>
  <si>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</si>
  <si>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</si>
  <si>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</si>
  <si>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</si>
  <si>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</si>
  <si>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</si>
  <si>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</si>
  <si>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</si>
  <si>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</si>
  <si>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</si>
  <si>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</si>
  <si>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</si>
  <si>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</si>
  <si>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</si>
  <si>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</si>
  <si>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</si>
  <si>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</si>
  <si>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</si>
  <si>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</si>
  <si>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</si>
  <si>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</si>
  <si>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</si>
  <si>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</si>
  <si>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</si>
  <si>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</si>
  <si>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</si>
  <si>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</si>
  <si>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</si>
  <si>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</si>
  <si>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</si>
  <si>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</si>
  <si>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</si>
  <si>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</si>
  <si>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</si>
  <si>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</si>
  <si>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</si>
  <si>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</si>
  <si>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</si>
  <si>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</si>
  <si>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</si>
  <si>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</si>
  <si>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</si>
  <si>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</si>
  <si>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</si>
  <si>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</si>
  <si>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</si>
  <si>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</si>
  <si>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</si>
  <si>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</si>
  <si>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</si>
  <si>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</si>
  <si>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</si>
  <si>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</si>
  <si>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</si>
  <si>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</si>
  <si>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</si>
  <si>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</si>
  <si>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</si>
  <si>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</si>
  <si>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</si>
  <si>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</si>
  <si>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</si>
  <si>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</si>
  <si>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</si>
  <si>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</si>
  <si>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</si>
  <si>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</si>
  <si>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</si>
  <si>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</si>
  <si>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</si>
  <si>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</si>
  <si>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</si>
  <si>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</si>
  <si>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</si>
  <si>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</si>
  <si>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</si>
  <si>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</si>
  <si>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</si>
  <si>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</si>
  <si>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</si>
  <si>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</si>
  <si>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</si>
  <si>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</si>
  <si>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</si>
  <si>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</si>
  <si>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</si>
  <si>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</si>
  <si>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</si>
  <si>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</si>
  <si>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</si>
  <si>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</si>
  <si>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</si>
  <si>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</si>
  <si>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</si>
  <si>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</si>
  <si>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</si>
  <si>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</si>
  <si>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</si>
  <si>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</si>
  <si>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</si>
  <si>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</si>
  <si>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</si>
  <si>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</si>
  <si>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</si>
  <si>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</si>
  <si>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</si>
  <si>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</si>
  <si>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</si>
  <si>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</si>
  <si>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</si>
  <si>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</si>
  <si>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</si>
  <si>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</si>
  <si>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</si>
  <si>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</si>
  <si>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</si>
  <si>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</si>
  <si>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</si>
  <si>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</si>
  <si>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</si>
  <si>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</si>
  <si>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</si>
  <si>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</si>
  <si>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</si>
  <si>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</si>
  <si>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</si>
  <si>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</si>
  <si>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</si>
  <si>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</si>
  <si>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</si>
  <si>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</si>
  <si>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</si>
  <si>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</si>
  <si>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</si>
  <si>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</si>
  <si>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</si>
  <si>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</si>
  <si>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</si>
  <si>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</si>
  <si>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</si>
  <si>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</si>
  <si>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</si>
  <si>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</si>
  <si>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</si>
  <si>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</si>
  <si>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</si>
  <si>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</si>
  <si>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</si>
  <si>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</si>
  <si>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</si>
  <si>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</si>
  <si>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</si>
  <si>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</si>
  <si>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</si>
  <si>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</si>
  <si>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</si>
  <si>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</si>
  <si>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</si>
  <si>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</si>
  <si>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</si>
  <si>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</si>
  <si>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</si>
  <si>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</si>
  <si>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</si>
  <si>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</si>
  <si>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</si>
  <si>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</si>
  <si>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</si>
  <si>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</si>
  <si>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</si>
  <si>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</si>
  <si>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</si>
  <si>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</si>
  <si>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</si>
  <si>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</si>
  <si>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</si>
  <si>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</si>
  <si>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</si>
  <si>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</si>
  <si>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</si>
  <si>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</si>
  <si>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</si>
  <si>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</si>
  <si>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</si>
  <si>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</si>
  <si>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</si>
  <si>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</si>
  <si>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</si>
  <si>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</si>
  <si>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</si>
  <si>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</si>
  <si>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</si>
  <si>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</si>
  <si>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</si>
  <si>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</si>
  <si>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</si>
  <si>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</si>
  <si>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</si>
  <si>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</si>
  <si>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</si>
  <si>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</si>
  <si>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</si>
  <si>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</si>
  <si>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</si>
  <si>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</si>
  <si>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</si>
  <si>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</si>
  <si>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</si>
  <si>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</si>
  <si>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</si>
  <si>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</si>
  <si>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</si>
  <si>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</si>
  <si>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</si>
  <si>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</si>
  <si>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</si>
  <si>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</si>
  <si>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</si>
  <si>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</si>
  <si>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</si>
  <si>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</si>
  <si>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</si>
  <si>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</si>
  <si>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</si>
  <si>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</si>
  <si>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</si>
  <si>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</si>
  <si>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</si>
  <si>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</si>
  <si>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</si>
  <si>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</si>
  <si>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</si>
  <si>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</si>
  <si>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</si>
  <si>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</si>
  <si>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</si>
  <si>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</si>
  <si>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</si>
  <si>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</si>
  <si>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</si>
  <si>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</si>
  <si>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</si>
  <si>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</si>
  <si>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</si>
  <si>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</si>
  <si>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</si>
  <si>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</si>
  <si>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</si>
  <si>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</si>
  <si>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</si>
  <si>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</si>
  <si>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</si>
  <si>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</si>
  <si>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</si>
  <si>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</si>
  <si>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</si>
  <si>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</si>
  <si>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</si>
  <si>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</si>
  <si>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</si>
  <si>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</si>
  <si>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</si>
  <si>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</si>
  <si>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</si>
  <si>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</si>
  <si>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</si>
  <si>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</si>
  <si>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</si>
  <si>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</si>
  <si>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</si>
  <si>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</si>
  <si>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</si>
  <si>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</si>
  <si>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</si>
  <si>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</si>
  <si>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</si>
  <si>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</si>
  <si>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</si>
  <si>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</si>
  <si>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</si>
  <si>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</si>
  <si>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</si>
  <si>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</si>
  <si>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</si>
  <si>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</si>
  <si>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</si>
  <si>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</si>
  <si>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</si>
  <si>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</si>
  <si>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</si>
  <si>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</si>
  <si>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</si>
  <si>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</si>
  <si>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</si>
  <si>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</si>
  <si>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</si>
  <si>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</si>
  <si>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</si>
  <si>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</si>
  <si>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</si>
  <si>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</si>
  <si>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</si>
  <si>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</si>
  <si>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</si>
  <si>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</si>
  <si>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</si>
  <si>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</si>
  <si>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</si>
  <si>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</si>
  <si>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</si>
  <si>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</si>
  <si>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</si>
  <si>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</si>
  <si>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</si>
  <si>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</si>
  <si>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</si>
  <si>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</si>
  <si>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</si>
  <si>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</si>
  <si>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</si>
  <si>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</si>
  <si>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</si>
  <si>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</si>
  <si>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</si>
  <si>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</si>
  <si>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</si>
  <si>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</si>
  <si>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</si>
  <si>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</si>
  <si>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</si>
  <si>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</si>
  <si>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</si>
  <si>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</si>
  <si>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</si>
  <si>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</si>
  <si>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</si>
  <si>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</si>
  <si>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</si>
  <si>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</si>
  <si>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</si>
  <si>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</si>
  <si>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</si>
  <si>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</si>
  <si>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</si>
  <si>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</si>
  <si>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</si>
  <si>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</si>
  <si>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</si>
  <si>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</si>
  <si>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</si>
  <si>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</si>
  <si>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</si>
  <si>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</si>
  <si>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</si>
  <si>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</si>
  <si>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</si>
  <si>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</si>
  <si>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</si>
  <si>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</si>
  <si>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</si>
  <si>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</si>
  <si>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</si>
  <si>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</si>
  <si>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</si>
  <si>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</si>
  <si>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</si>
  <si>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</si>
  <si>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</si>
  <si>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</si>
  <si>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</si>
  <si>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</si>
  <si>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</si>
  <si>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</si>
  <si>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</si>
  <si>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</si>
  <si>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</si>
  <si>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</si>
  <si>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</si>
  <si>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</si>
  <si>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</si>
  <si>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</si>
  <si>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</si>
  <si>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</si>
  <si>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</si>
  <si>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</si>
  <si>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</si>
  <si>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</si>
  <si>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</si>
  <si>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</si>
  <si>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</si>
  <si>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</si>
  <si>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</si>
  <si>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</si>
  <si>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</si>
  <si>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</si>
  <si>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</si>
  <si>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</si>
  <si>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</si>
  <si>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</si>
  <si>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</si>
  <si>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</si>
  <si>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</si>
  <si>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</si>
  <si>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</si>
  <si>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</si>
  <si>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</si>
  <si>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</si>
  <si>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</si>
  <si>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</si>
  <si>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</si>
  <si>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</si>
  <si>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</si>
  <si>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</si>
  <si>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</si>
  <si>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</si>
  <si>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</si>
  <si>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</si>
  <si>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</si>
  <si>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</si>
  <si>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</si>
  <si>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</si>
  <si>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</si>
  <si>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</si>
  <si>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</si>
  <si>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</si>
  <si>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</si>
  <si>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</si>
  <si>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</si>
  <si>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</si>
  <si>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</si>
  <si>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</si>
  <si>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</si>
  <si>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</si>
  <si>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</si>
  <si>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</si>
  <si>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</si>
  <si>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</si>
  <si>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</si>
  <si>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</si>
  <si>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</si>
  <si>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</si>
  <si>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</si>
  <si>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</si>
  <si>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</si>
  <si>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</si>
  <si>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</si>
  <si>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</si>
  <si>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</si>
  <si>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</si>
  <si>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</si>
  <si>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</si>
  <si>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</si>
  <si>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</si>
  <si>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</si>
  <si>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</si>
  <si>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</si>
  <si>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</si>
  <si>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</si>
  <si>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</si>
  <si>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</si>
  <si>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</si>
  <si>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</si>
  <si>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</si>
  <si>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</si>
  <si>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</si>
  <si>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</si>
  <si>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</si>
  <si>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</si>
  <si>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</si>
  <si>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</si>
  <si>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</si>
  <si>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</si>
  <si>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</si>
  <si>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</si>
  <si>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</si>
  <si>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</si>
  <si>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</si>
  <si>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</si>
  <si>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</si>
  <si>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</si>
  <si>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</si>
  <si>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</si>
  <si>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</si>
  <si>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</si>
  <si>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</si>
  <si>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</si>
  <si>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</si>
  <si>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</si>
  <si>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</si>
  <si>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</si>
  <si>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</si>
  <si>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</si>
  <si>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</si>
  <si>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</si>
  <si>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</si>
  <si>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</si>
  <si>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</si>
  <si>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</si>
  <si>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</si>
  <si>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</si>
  <si>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</si>
  <si>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</si>
  <si>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</si>
  <si>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</si>
  <si>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</si>
  <si>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</si>
  <si>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</si>
  <si>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</si>
  <si>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</si>
  <si>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</si>
  <si>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</si>
  <si>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</si>
  <si>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</si>
  <si>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</si>
  <si>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</si>
  <si>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</si>
  <si>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</si>
  <si>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</si>
  <si>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</si>
  <si>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</si>
  <si>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</si>
  <si>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</si>
  <si>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</si>
  <si>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</si>
  <si>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</si>
  <si>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</si>
  <si>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</si>
  <si>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</si>
  <si>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</si>
  <si>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</si>
  <si>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</si>
  <si>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</si>
  <si>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</si>
  <si>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</si>
  <si>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</si>
  <si>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</si>
  <si>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</si>
  <si>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</si>
  <si>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</si>
  <si>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</si>
  <si>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</si>
  <si>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</si>
  <si>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</si>
  <si>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</si>
  <si>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</si>
  <si>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</si>
  <si>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</si>
  <si>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</si>
  <si>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</si>
  <si>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</si>
  <si>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</si>
  <si>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</si>
  <si>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</si>
  <si>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</si>
  <si>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</si>
  <si>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</si>
  <si>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</si>
  <si>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</si>
  <si>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</si>
  <si>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</si>
  <si>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</si>
  <si>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</si>
  <si>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</si>
  <si>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</si>
  <si>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</si>
  <si>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</si>
  <si>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</si>
  <si>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</si>
  <si>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</si>
  <si>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</si>
  <si>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</si>
  <si>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</si>
  <si>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</si>
  <si>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</si>
  <si>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</si>
  <si>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</si>
  <si>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</si>
  <si>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</si>
  <si>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</si>
  <si>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</si>
  <si>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</si>
  <si>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</si>
  <si>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</si>
  <si>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</si>
  <si>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</si>
  <si>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</si>
  <si>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</si>
  <si>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</si>
  <si>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</si>
  <si>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</si>
  <si>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</si>
  <si>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</si>
  <si>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</si>
  <si>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</si>
  <si>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</si>
  <si>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</si>
  <si>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</si>
  <si>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</si>
  <si>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</si>
  <si>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</si>
  <si>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</si>
  <si>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</si>
  <si>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</si>
  <si>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</si>
  <si>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</si>
  <si>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</si>
  <si>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</si>
  <si>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</si>
  <si>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</si>
  <si>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</si>
  <si>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</si>
  <si>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</si>
  <si>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</si>
  <si>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</si>
  <si>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</si>
  <si>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</si>
  <si>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</si>
  <si>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</si>
  <si>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</si>
  <si>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</si>
  <si>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</si>
  <si>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</si>
  <si>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</si>
  <si>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</si>
  <si>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</si>
  <si>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</si>
  <si>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</si>
  <si>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</si>
  <si>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</si>
  <si>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</si>
  <si>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</si>
  <si>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</si>
  <si>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</si>
  <si>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</si>
  <si>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</si>
  <si>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</si>
  <si>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</si>
  <si>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</si>
  <si>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</si>
  <si>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</si>
  <si>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</si>
  <si>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</si>
  <si>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</si>
  <si>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</si>
  <si>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</si>
  <si>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</si>
  <si>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</si>
  <si>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</si>
  <si>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</si>
  <si>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</si>
  <si>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</si>
  <si>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</si>
  <si>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</si>
  <si>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</si>
  <si>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</si>
  <si>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</si>
  <si>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</si>
  <si>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</si>
  <si>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</si>
  <si>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</si>
  <si>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</si>
  <si>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</si>
  <si>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</si>
  <si>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</si>
  <si>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</si>
  <si>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</si>
  <si>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</si>
  <si>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</si>
  <si>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</si>
  <si>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</si>
  <si>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</si>
  <si>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</si>
  <si>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</si>
  <si>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</si>
  <si>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</si>
  <si>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</si>
  <si>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</si>
  <si>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</si>
  <si>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</si>
  <si>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</si>
  <si>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</si>
  <si>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</si>
  <si>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</si>
  <si>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</si>
  <si>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</si>
  <si>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</si>
  <si>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</si>
  <si>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</si>
  <si>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</si>
  <si>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</si>
  <si>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</si>
  <si>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</si>
  <si>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</si>
  <si>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</si>
  <si>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</si>
  <si>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</si>
  <si>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</si>
  <si>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</si>
  <si>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</si>
  <si>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</si>
  <si>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</si>
  <si>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</si>
  <si>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</si>
  <si>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</si>
  <si>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</si>
  <si>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</si>
  <si>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</si>
  <si>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</si>
  <si>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</si>
  <si>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</si>
  <si>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</si>
  <si>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</si>
  <si>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</si>
  <si>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</si>
  <si>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</si>
  <si>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</si>
  <si>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</si>
  <si>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</si>
  <si>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</si>
  <si>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</si>
  <si>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</si>
  <si>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</si>
  <si>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</si>
  <si>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</si>
  <si>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</si>
  <si>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</si>
  <si>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</si>
  <si>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</si>
  <si>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</si>
  <si>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</si>
  <si>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</si>
  <si>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</si>
  <si>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</si>
  <si>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</si>
  <si>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</si>
  <si>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</si>
  <si>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</si>
  <si>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</si>
  <si>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</si>
  <si>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</si>
  <si>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</si>
  <si>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</si>
  <si>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</si>
  <si>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</si>
  <si>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</si>
  <si>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</si>
  <si>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</si>
  <si>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</si>
  <si>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</si>
  <si>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</si>
  <si>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</si>
  <si>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</si>
  <si>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</si>
  <si>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</si>
  <si>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</si>
  <si>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</si>
  <si>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</si>
  <si>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</si>
  <si>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</si>
  <si>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</si>
  <si>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</si>
  <si>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</si>
  <si>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</si>
  <si>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</si>
  <si>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</si>
  <si>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</si>
  <si>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</si>
  <si>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</si>
  <si>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</si>
  <si>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</si>
  <si>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</si>
  <si>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</si>
  <si>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</si>
  <si>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</si>
  <si>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</si>
  <si>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</si>
  <si>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</si>
  <si>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</si>
  <si>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</si>
  <si>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</si>
  <si>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</si>
  <si>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</si>
  <si>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</si>
  <si>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</si>
  <si>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</si>
  <si>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</si>
  <si>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</si>
  <si>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</si>
  <si>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</si>
  <si>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</si>
  <si>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</si>
  <si>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</si>
  <si>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</si>
  <si>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</si>
  <si>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</si>
  <si>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</si>
  <si>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</si>
  <si>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</si>
  <si>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</si>
  <si>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</si>
  <si>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</si>
  <si>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</si>
  <si>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</si>
  <si>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</si>
  <si>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</si>
  <si>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</si>
  <si>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</si>
  <si>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</si>
  <si>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</si>
  <si>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</si>
  <si>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</si>
  <si>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</si>
  <si>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</si>
  <si>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</si>
  <si>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</si>
  <si>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</si>
  <si>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</si>
  <si>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</si>
  <si>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</si>
  <si>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</si>
  <si>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</si>
  <si>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</si>
  <si>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</si>
  <si>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</si>
  <si>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</si>
  <si>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</si>
  <si>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</si>
  <si>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</si>
  <si>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</si>
  <si>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</si>
  <si>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</si>
  <si>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</si>
  <si>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</si>
  <si>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</si>
  <si>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</si>
  <si>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</si>
  <si>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</si>
  <si>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</si>
  <si>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</si>
  <si>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</si>
  <si>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</si>
  <si>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</si>
  <si>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</si>
  <si>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</si>
  <si>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</si>
  <si>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</si>
  <si>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</si>
  <si>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</si>
  <si>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</si>
  <si>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</si>
  <si>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</si>
  <si>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</si>
  <si>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</si>
  <si>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</si>
  <si>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</si>
  <si>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</si>
  <si>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</si>
  <si>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</si>
  <si>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</si>
  <si>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</si>
  <si>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</si>
  <si>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</si>
  <si>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</si>
  <si>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</si>
  <si>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</si>
  <si>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</si>
  <si>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</si>
  <si>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</si>
  <si>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</si>
  <si>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</si>
  <si>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</si>
  <si>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</si>
  <si>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</si>
  <si>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</si>
  <si>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</si>
  <si>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</si>
  <si>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</si>
  <si>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</si>
  <si>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</si>
  <si>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</si>
  <si>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</si>
  <si>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</si>
  <si>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</si>
  <si>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</si>
  <si>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</si>
  <si>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</si>
  <si>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</si>
  <si>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</si>
  <si>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</si>
  <si>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</si>
  <si>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</si>
  <si>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</si>
  <si>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</si>
  <si>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</si>
  <si>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</si>
  <si>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</si>
  <si>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</si>
  <si>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</si>
  <si>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</si>
  <si>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</si>
  <si>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</si>
  <si>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</si>
  <si>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</si>
  <si>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</si>
  <si>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</si>
  <si>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</si>
  <si>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</si>
  <si>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</si>
  <si>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</si>
  <si>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</si>
  <si>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</si>
  <si>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</si>
  <si>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</si>
  <si>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</si>
  <si>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</si>
  <si>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</si>
  <si>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</si>
  <si>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</si>
  <si>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</si>
  <si>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</si>
  <si>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</si>
  <si>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</si>
  <si>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</si>
  <si>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</si>
  <si>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</si>
  <si>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</si>
  <si>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</si>
  <si>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</si>
  <si>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</si>
  <si>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</si>
  <si>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</si>
  <si>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</si>
  <si>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</si>
  <si>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</si>
  <si>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</si>
  <si>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</si>
  <si>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</si>
  <si>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</si>
  <si>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</si>
  <si>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</si>
  <si>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</si>
  <si>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</si>
  <si>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</si>
  <si>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</si>
  <si>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</si>
  <si>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</si>
  <si>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</si>
  <si>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</si>
  <si>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</si>
  <si>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</si>
  <si>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</si>
  <si>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</si>
  <si>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</si>
  <si>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</si>
  <si>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</si>
  <si>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</si>
  <si>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</si>
  <si>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</si>
  <si>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</si>
  <si>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</si>
  <si>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</si>
  <si>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</si>
  <si>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</si>
  <si>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</si>
  <si>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</si>
  <si>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</si>
  <si>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</si>
  <si>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</si>
  <si>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</si>
  <si>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</si>
  <si>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</si>
  <si>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</si>
  <si>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</si>
  <si>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</si>
  <si>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</si>
  <si>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</si>
  <si>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</si>
  <si>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</si>
  <si>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</si>
  <si>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</si>
  <si>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</si>
  <si>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</si>
  <si>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</si>
  <si>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</si>
  <si>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</si>
  <si>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</si>
  <si>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</si>
  <si>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</si>
  <si>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</si>
  <si>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</si>
  <si>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</si>
  <si>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</si>
  <si>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</si>
  <si>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</si>
  <si>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</si>
  <si>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</si>
  <si>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</si>
  <si>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</si>
  <si>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</si>
  <si>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</si>
  <si>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</si>
  <si>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</si>
  <si>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</si>
  <si>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</si>
  <si>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</si>
  <si>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</si>
  <si>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</si>
  <si>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</si>
  <si>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</si>
  <si>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</si>
  <si>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</si>
  <si>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</si>
  <si>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</si>
  <si>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</si>
  <si>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</si>
  <si>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</si>
  <si>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</si>
  <si>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</si>
  <si>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</si>
  <si>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</si>
  <si>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</si>
  <si>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</si>
  <si>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</si>
  <si>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</si>
  <si>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</si>
  <si>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</si>
  <si>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</si>
  <si>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</si>
  <si>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</si>
  <si>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</si>
  <si>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</si>
  <si>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</si>
  <si>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</si>
  <si>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</si>
  <si>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</si>
  <si>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</si>
  <si>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</si>
  <si>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</si>
  <si>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</si>
  <si>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</si>
  <si>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</si>
  <si>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</si>
  <si>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</si>
  <si>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</si>
  <si>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</si>
  <si>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</si>
  <si>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</si>
  <si>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</si>
  <si>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</si>
  <si>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</si>
  <si>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</si>
  <si>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</si>
  <si>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</si>
  <si>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</si>
  <si>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</si>
  <si>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</si>
  <si>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</si>
  <si>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</si>
  <si>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</si>
  <si>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</si>
  <si>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</si>
  <si>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</si>
  <si>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</si>
  <si>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</si>
  <si>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</si>
  <si>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</si>
  <si>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</si>
  <si>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</si>
  <si>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</si>
  <si>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</si>
  <si>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</si>
  <si>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</si>
  <si>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</si>
  <si>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</si>
  <si>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</si>
  <si>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</si>
  <si>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</si>
  <si>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</si>
  <si>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</si>
  <si>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</si>
  <si>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</si>
  <si>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</si>
  <si>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</si>
  <si>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</si>
  <si>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</si>
  <si>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</si>
  <si>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</si>
  <si>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</si>
  <si>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</si>
  <si>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</si>
  <si>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</si>
  <si>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</si>
  <si>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</si>
  <si>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</si>
  <si>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</si>
  <si>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</si>
  <si>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</si>
  <si>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</si>
  <si>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</si>
  <si>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</si>
  <si>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</si>
  <si>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</si>
  <si>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</si>
  <si>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</si>
  <si>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</si>
  <si>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</si>
  <si>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</si>
  <si>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</si>
  <si>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</si>
  <si>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</si>
  <si>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</si>
  <si>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</si>
  <si>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</si>
  <si>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</si>
  <si>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</si>
  <si>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</si>
  <si>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</si>
  <si>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</si>
  <si>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</si>
  <si>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</si>
  <si>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</si>
  <si>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</si>
  <si>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</si>
  <si>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</si>
  <si>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</si>
  <si>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</si>
  <si>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</si>
  <si>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</si>
  <si>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</si>
  <si>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</si>
  <si>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</si>
  <si>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</si>
  <si>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</si>
  <si>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</si>
  <si>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</si>
  <si>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</si>
  <si>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</si>
  <si>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</si>
  <si>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</si>
  <si>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</si>
  <si>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</si>
  <si>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</si>
  <si>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</si>
  <si>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</si>
  <si>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</si>
  <si>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</si>
  <si>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</si>
  <si>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</si>
  <si>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</si>
  <si>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</si>
  <si>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</si>
  <si>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</si>
  <si>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</si>
  <si>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</si>
  <si>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</si>
  <si>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</si>
  <si>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</si>
  <si>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</si>
  <si>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</si>
  <si>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</si>
  <si>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</si>
  <si>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</si>
  <si>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</si>
  <si>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</si>
  <si>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</si>
  <si>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</si>
  <si>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</si>
  <si>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</si>
  <si>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</si>
  <si>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</si>
  <si>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</si>
  <si>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</si>
  <si>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</si>
  <si>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</si>
  <si>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</si>
  <si>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</si>
  <si>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</si>
  <si>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</si>
  <si>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</si>
  <si>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</si>
  <si>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</si>
  <si>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</si>
  <si>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</si>
  <si>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</si>
  <si>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</si>
  <si>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</si>
  <si>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</si>
  <si>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</si>
  <si>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</si>
  <si>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</si>
  <si>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</si>
  <si>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</si>
  <si>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</si>
  <si>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</si>
  <si>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</si>
  <si>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</si>
  <si>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</si>
  <si>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</si>
  <si>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</si>
  <si>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</si>
  <si>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</si>
  <si>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</si>
  <si>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</si>
  <si>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</si>
  <si>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</si>
  <si>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</si>
  <si>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</si>
  <si>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</si>
  <si>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</si>
  <si>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</si>
  <si>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</si>
  <si>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</si>
  <si>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</si>
  <si>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</si>
  <si>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</si>
  <si>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</si>
  <si>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</si>
  <si>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</si>
  <si>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</si>
  <si>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</si>
  <si>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</si>
  <si>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</si>
  <si>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</si>
  <si>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</si>
  <si>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</si>
  <si>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</si>
  <si>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</si>
  <si>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</si>
  <si>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</si>
  <si>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</si>
  <si>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</si>
  <si>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</si>
  <si>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</si>
  <si>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</si>
  <si>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</si>
  <si>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</si>
  <si>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</si>
  <si>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</si>
  <si>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</si>
  <si>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</si>
  <si>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</si>
  <si>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</si>
  <si>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</si>
  <si>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</si>
  <si>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</si>
  <si>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</si>
  <si>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</si>
  <si>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</si>
  <si>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</si>
  <si>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</si>
  <si>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</si>
  <si>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</si>
  <si>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</si>
  <si>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</si>
  <si>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</si>
  <si>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</si>
  <si>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</si>
  <si>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</si>
  <si>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</si>
  <si>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</si>
  <si>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</si>
  <si>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</si>
  <si>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</si>
  <si>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</si>
  <si>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</si>
  <si>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</si>
  <si>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</si>
  <si>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</si>
  <si>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</si>
  <si>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</si>
  <si>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</si>
  <si>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</si>
  <si>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</si>
  <si>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</si>
  <si>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</si>
  <si>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</si>
  <si>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</si>
  <si>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</si>
  <si>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</si>
  <si>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</si>
  <si>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</si>
  <si>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</si>
  <si>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</si>
  <si>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</si>
  <si>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</si>
  <si>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</si>
  <si>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</si>
  <si>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</si>
  <si>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</si>
  <si>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</si>
  <si>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</si>
  <si>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</si>
  <si>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</si>
  <si>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</si>
  <si>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</si>
  <si>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</si>
  <si>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</si>
  <si>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</si>
  <si>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</si>
  <si>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</si>
  <si>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</si>
  <si>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</si>
  <si>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</si>
  <si>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</si>
  <si>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</si>
  <si>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</si>
  <si>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</si>
  <si>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</si>
  <si>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</si>
  <si>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</si>
  <si>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</si>
  <si>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</si>
  <si>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</si>
  <si>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</si>
  <si>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</si>
  <si>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</si>
  <si>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</si>
  <si>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</si>
  <si>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</si>
  <si>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</si>
  <si>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</si>
  <si>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</si>
  <si>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</si>
  <si>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</si>
  <si>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</si>
  <si>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</si>
  <si>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</si>
  <si>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</si>
  <si>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</si>
  <si>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</si>
  <si>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</si>
  <si>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</si>
  <si>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</si>
  <si>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</si>
  <si>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</si>
  <si>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</si>
  <si>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</si>
  <si>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</si>
  <si>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</si>
  <si>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</si>
  <si>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</si>
  <si>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</si>
  <si>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</si>
  <si>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</si>
  <si>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</si>
  <si>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</si>
  <si>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</si>
  <si>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</si>
  <si>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</si>
  <si>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</si>
  <si>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</si>
  <si>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</si>
  <si>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</si>
  <si>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</si>
  <si>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</si>
  <si>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</si>
  <si>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</si>
  <si>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</si>
  <si>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</si>
  <si>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</si>
  <si>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</si>
  <si>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</si>
  <si>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</si>
  <si>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</si>
  <si>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</si>
  <si>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</si>
  <si>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</si>
  <si>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</si>
  <si>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</si>
  <si>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</si>
  <si>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</si>
  <si>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</si>
  <si>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</si>
  <si>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</si>
  <si>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</si>
  <si>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</si>
  <si>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</si>
  <si>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</si>
  <si>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</si>
  <si>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</si>
  <si>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</si>
  <si>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</si>
  <si>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</si>
  <si>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</si>
  <si>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</si>
  <si>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</si>
  <si>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</si>
  <si>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</si>
  <si>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</si>
  <si>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</si>
  <si>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</si>
  <si>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</si>
  <si>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</si>
  <si>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</si>
  <si>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</si>
  <si>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</si>
  <si>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</si>
  <si>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</si>
  <si>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</si>
  <si>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</si>
  <si>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</si>
  <si>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</si>
  <si>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</si>
  <si>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</si>
  <si>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</si>
  <si>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</si>
  <si>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</si>
  <si>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</si>
  <si>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</si>
  <si>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</si>
  <si>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</si>
  <si>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</si>
  <si>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</si>
  <si>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</si>
  <si>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</si>
  <si>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</si>
  <si>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</si>
  <si>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</si>
  <si>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</si>
  <si>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</si>
  <si>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</si>
  <si>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</si>
  <si>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</si>
  <si>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</si>
  <si>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</si>
  <si>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</si>
  <si>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</si>
  <si>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</si>
  <si>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</si>
  <si>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</si>
  <si>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</si>
  <si>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</si>
  <si>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</si>
  <si>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</si>
  <si>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</si>
  <si>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</si>
  <si>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</si>
  <si>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</si>
  <si>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</si>
  <si>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</si>
  <si>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</si>
  <si>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</si>
  <si>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</si>
  <si>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</si>
  <si>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</si>
  <si>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</si>
  <si>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</si>
  <si>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</si>
  <si>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</si>
  <si>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</si>
  <si>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</si>
  <si>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</si>
  <si>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</si>
  <si>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</si>
  <si>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</si>
  <si>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</si>
  <si>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</si>
  <si>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</si>
  <si>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</si>
  <si>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</si>
  <si>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</si>
  <si>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</si>
  <si>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</si>
  <si>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</si>
  <si>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</si>
  <si>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</si>
  <si>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</si>
  <si>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</si>
  <si>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</si>
  <si>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</si>
  <si>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</si>
  <si>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</si>
  <si>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</si>
  <si>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</si>
  <si>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</si>
  <si>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</si>
  <si>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</si>
  <si>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</si>
  <si>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</si>
  <si>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</si>
  <si>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</si>
  <si>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</si>
  <si>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</si>
  <si>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</si>
  <si>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</si>
  <si>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</si>
  <si>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</si>
  <si>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</si>
  <si>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</si>
  <si>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</si>
  <si>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</si>
  <si>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</si>
  <si>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</si>
  <si>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</si>
  <si>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</si>
  <si>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</si>
  <si>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</si>
  <si>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</si>
  <si>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</si>
  <si>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</si>
  <si>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</si>
  <si>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</si>
  <si>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</si>
  <si>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</si>
  <si>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</si>
  <si>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</si>
  <si>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</si>
  <si>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</si>
  <si>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</si>
  <si>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</si>
  <si>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</si>
  <si>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</si>
  <si>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</si>
  <si>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</si>
  <si>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</si>
  <si>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</si>
  <si>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</si>
  <si>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</si>
  <si>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</si>
  <si>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</si>
  <si>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</si>
  <si>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</si>
  <si>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</si>
  <si>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</si>
  <si>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</si>
  <si>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</si>
  <si>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</si>
  <si>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</si>
  <si>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</si>
  <si>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</si>
  <si>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</si>
  <si>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</si>
  <si>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</si>
  <si>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</si>
  <si>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</si>
  <si>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</si>
  <si>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</si>
  <si>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</si>
  <si>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</si>
  <si>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</si>
  <si>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</si>
  <si>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</si>
  <si>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</si>
  <si>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</si>
  <si>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</si>
  <si>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</si>
  <si>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</si>
  <si>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</si>
  <si>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</si>
  <si>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</si>
  <si>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</si>
  <si>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</si>
  <si>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</si>
  <si>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</si>
  <si>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</si>
  <si>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</si>
  <si>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</si>
  <si>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</si>
  <si>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</si>
  <si>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</si>
  <si>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</si>
  <si>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</si>
  <si>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</si>
  <si>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</si>
  <si>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</si>
  <si>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</si>
  <si>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</si>
  <si>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</si>
  <si>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</si>
  <si>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</si>
  <si>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</si>
  <si>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</si>
  <si>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</si>
  <si>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</si>
  <si>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</si>
  <si>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</si>
  <si>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</si>
  <si>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</si>
  <si>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</si>
  <si>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</si>
  <si>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</si>
  <si>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</si>
  <si>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</si>
  <si>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</si>
  <si>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</si>
  <si>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</si>
  <si>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</si>
  <si>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</si>
  <si>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</si>
  <si>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</si>
  <si>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</si>
  <si>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</si>
  <si>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</si>
  <si>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</si>
  <si>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</si>
  <si>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</si>
  <si>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</si>
  <si>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</si>
  <si>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</si>
  <si>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</si>
  <si>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</si>
  <si>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</si>
  <si>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</si>
  <si>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</si>
  <si>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</si>
  <si>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</si>
  <si>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</si>
  <si>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</si>
  <si>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</si>
  <si>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</si>
  <si>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</si>
  <si>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</si>
  <si>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</si>
  <si>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</si>
  <si>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</si>
  <si>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</si>
  <si>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</si>
  <si>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</si>
  <si>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</si>
  <si>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</si>
  <si>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</si>
  <si>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</si>
  <si>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</si>
  <si>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</si>
  <si>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</si>
  <si>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</si>
  <si>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</si>
  <si>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</si>
  <si>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</si>
  <si>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</si>
  <si>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</si>
  <si>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</si>
  <si>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</si>
  <si>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</si>
  <si>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</si>
  <si>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</si>
  <si>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</si>
  <si>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</si>
  <si>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</si>
  <si>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</si>
  <si>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</si>
  <si>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</si>
  <si>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</si>
  <si>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</si>
  <si>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</si>
  <si>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</si>
  <si>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</si>
  <si>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</si>
  <si>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</si>
  <si>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</si>
  <si>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</si>
  <si>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</si>
  <si>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</si>
  <si>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</si>
  <si>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</si>
  <si>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</si>
  <si>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</si>
  <si>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</si>
  <si>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</si>
  <si>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</si>
  <si>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</si>
  <si>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</si>
  <si>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</si>
  <si>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</si>
  <si>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</si>
  <si>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</si>
  <si>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</si>
  <si>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</si>
  <si>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</si>
  <si>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</si>
  <si>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</si>
  <si>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</si>
  <si>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</si>
  <si>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</si>
  <si>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</si>
  <si>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</si>
  <si>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</si>
  <si>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</si>
  <si>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</si>
  <si>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</si>
  <si>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</si>
  <si>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</si>
  <si>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</si>
  <si>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</si>
  <si>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</si>
  <si>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</si>
  <si>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</si>
  <si>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</si>
  <si>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</si>
  <si>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</si>
  <si>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</si>
  <si>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</si>
  <si>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</si>
  <si>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</si>
  <si>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</si>
  <si>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</si>
  <si>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</si>
  <si>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</si>
  <si>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</si>
  <si>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</si>
  <si>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</si>
  <si>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</si>
  <si>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</si>
  <si>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</si>
  <si>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</si>
  <si>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</si>
  <si>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</si>
  <si>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</si>
  <si>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</si>
  <si>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</si>
  <si>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</si>
  <si>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</si>
  <si>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</si>
  <si>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</si>
  <si>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</si>
  <si>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</si>
  <si>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</si>
  <si>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</si>
  <si>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</si>
  <si>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</si>
  <si>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</si>
  <si>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</si>
  <si>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</si>
  <si>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</si>
  <si>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</si>
  <si>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</si>
  <si>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</si>
  <si>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</si>
  <si>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</si>
  <si>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</si>
  <si>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</si>
  <si>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</si>
  <si>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</si>
  <si>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</si>
  <si>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</si>
  <si>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</si>
  <si>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</si>
  <si>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</si>
  <si>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</si>
  <si>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</si>
  <si>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</si>
  <si>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</si>
  <si>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</si>
  <si>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</si>
  <si>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</si>
  <si>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</si>
  <si>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</si>
  <si>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</si>
  <si>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</si>
  <si>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</si>
  <si>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</si>
  <si>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</si>
  <si>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</si>
  <si>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</si>
  <si>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</si>
  <si>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</si>
  <si>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</si>
  <si>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</si>
  <si>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</si>
  <si>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</si>
  <si>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</si>
  <si>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</si>
  <si>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</si>
  <si>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</si>
  <si>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</si>
  <si>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</si>
  <si>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</si>
  <si>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</si>
  <si>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</si>
  <si>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</si>
  <si>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</si>
  <si>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</si>
  <si>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</si>
  <si>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</si>
  <si>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</si>
  <si>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</si>
  <si>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</si>
  <si>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</si>
  <si>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</si>
  <si>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</si>
  <si>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</si>
  <si>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</si>
  <si>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</si>
  <si>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</si>
  <si>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</si>
  <si>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</si>
  <si>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</si>
  <si>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</si>
  <si>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</si>
  <si>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</si>
  <si>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</si>
  <si>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</si>
  <si>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</si>
  <si>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</si>
  <si>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</si>
  <si>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</si>
  <si>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</si>
  <si>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</si>
  <si>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</si>
  <si>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</si>
  <si>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</si>
  <si>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</si>
  <si>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</si>
  <si>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</si>
  <si>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</si>
  <si>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</si>
  <si>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</si>
  <si>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</si>
  <si>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</si>
  <si>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</si>
  <si>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</si>
  <si>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</si>
  <si>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</si>
  <si>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</si>
  <si>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</si>
  <si>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</si>
  <si>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</si>
  <si>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</si>
  <si>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</si>
  <si>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</si>
  <si>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</si>
  <si>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</si>
  <si>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</si>
  <si>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</si>
  <si>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</si>
  <si>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</si>
  <si>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</si>
  <si>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</si>
  <si>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</si>
  <si>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</si>
  <si>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</si>
  <si>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</si>
  <si>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</si>
  <si>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</si>
  <si>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</si>
  <si>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</si>
  <si>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</si>
  <si>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</si>
  <si>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</si>
  <si>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</si>
  <si>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</si>
  <si>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</si>
  <si>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</si>
  <si>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</si>
  <si>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</si>
  <si>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</si>
  <si>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</si>
  <si>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</si>
  <si>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</si>
  <si>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</si>
  <si>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</si>
  <si>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</si>
  <si>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</si>
  <si>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</si>
  <si>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</si>
  <si>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</si>
  <si>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</si>
  <si>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</si>
  <si>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</si>
  <si>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</si>
  <si>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</si>
  <si>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</si>
  <si>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</si>
  <si>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</si>
  <si>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</si>
  <si>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</si>
  <si>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</si>
  <si>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</si>
  <si>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</si>
  <si>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</si>
  <si>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</si>
  <si>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</si>
  <si>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</si>
  <si>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</si>
  <si>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</si>
  <si>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</si>
  <si>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</si>
  <si>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</si>
  <si>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</si>
  <si>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</si>
  <si>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</si>
  <si>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</si>
  <si>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</si>
  <si>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</si>
  <si>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</si>
  <si>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</si>
  <si>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</si>
  <si>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</si>
  <si>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</si>
  <si>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</si>
  <si>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</si>
  <si>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</si>
  <si>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</si>
  <si>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</si>
  <si>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</si>
  <si>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</si>
  <si>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</si>
  <si>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</si>
  <si>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</si>
  <si>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</si>
  <si>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</si>
  <si>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</si>
  <si>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</si>
  <si>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</si>
  <si>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</si>
  <si>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</si>
  <si>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</si>
  <si>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</si>
  <si>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</si>
  <si>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</si>
  <si>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</si>
  <si>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</si>
  <si>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</si>
  <si>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</si>
  <si>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</si>
  <si>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</si>
  <si>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</si>
  <si>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</si>
  <si>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</si>
  <si>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</si>
  <si>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</si>
  <si>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</si>
  <si>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</si>
  <si>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</si>
  <si>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</si>
  <si>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</si>
  <si>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</si>
  <si>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</si>
  <si>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</si>
  <si>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</si>
  <si>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</si>
  <si>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</si>
  <si>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</si>
  <si>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</si>
  <si>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</si>
  <si>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</si>
  <si>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</si>
  <si>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</si>
  <si>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</si>
  <si>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</si>
  <si>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</si>
  <si>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</si>
  <si>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</si>
  <si>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</si>
  <si>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</si>
  <si>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</si>
  <si>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</si>
  <si>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</si>
  <si>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</si>
  <si>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</si>
  <si>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</si>
  <si>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</si>
  <si>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</si>
  <si>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</si>
  <si>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</si>
  <si>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</si>
  <si>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</si>
  <si>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</si>
  <si>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</si>
  <si>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</si>
  <si>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</si>
  <si>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</si>
  <si>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</si>
  <si>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</si>
  <si>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</si>
  <si>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</si>
  <si>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</si>
  <si>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</si>
  <si>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</si>
  <si>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</si>
  <si>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</si>
  <si>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</si>
  <si>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</si>
  <si>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</si>
  <si>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</si>
  <si>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</si>
  <si>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</si>
  <si>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</si>
  <si>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</si>
  <si>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</si>
  <si>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</si>
  <si>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</si>
  <si>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</si>
  <si>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</si>
  <si>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</si>
  <si>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</si>
  <si>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</si>
  <si>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</si>
  <si>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</si>
  <si>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</si>
  <si>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</si>
  <si>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</si>
  <si>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</si>
  <si>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</si>
  <si>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</si>
  <si>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</si>
  <si>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</si>
  <si>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</si>
  <si>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</si>
  <si>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</si>
  <si>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</si>
  <si>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</si>
  <si>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</si>
  <si>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</si>
  <si>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</si>
  <si>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</si>
  <si>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</si>
  <si>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</si>
  <si>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</si>
  <si>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</si>
  <si>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</si>
  <si>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</si>
  <si>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</si>
  <si>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</si>
  <si>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</si>
  <si>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</si>
  <si>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</si>
  <si>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</si>
  <si>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</si>
  <si>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</si>
  <si>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</si>
  <si>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</si>
  <si>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</si>
  <si>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</si>
  <si>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</si>
  <si>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</si>
  <si>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</si>
  <si>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</si>
  <si>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</si>
  <si>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</si>
  <si>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</si>
  <si>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</si>
  <si>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</si>
  <si>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</si>
  <si>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</si>
  <si>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</si>
  <si>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</si>
  <si>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</si>
  <si>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</si>
  <si>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</si>
  <si>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</si>
  <si>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</si>
  <si>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</si>
  <si>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</si>
  <si>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</si>
  <si>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</si>
  <si>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</si>
  <si>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</si>
  <si>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</si>
  <si>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</si>
  <si>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</si>
  <si>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</si>
  <si>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</si>
  <si>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</si>
  <si>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</si>
  <si>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</si>
  <si>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</si>
  <si>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</si>
  <si>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</si>
  <si>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</si>
  <si>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</si>
  <si>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</si>
  <si>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</si>
  <si>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</si>
  <si>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</si>
  <si>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</si>
  <si>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</si>
  <si>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</si>
  <si>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</si>
  <si>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</si>
  <si>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</si>
  <si>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</si>
  <si>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</si>
  <si>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</si>
  <si>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</si>
  <si>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</si>
  <si>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</si>
  <si>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</si>
  <si>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</si>
  <si>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</si>
  <si>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</si>
  <si>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</si>
  <si>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</si>
  <si>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</si>
  <si>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</si>
  <si>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</si>
  <si>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</si>
  <si>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</si>
  <si>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</si>
  <si>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</si>
  <si>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</si>
  <si>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</si>
  <si>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</si>
  <si>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</si>
  <si>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</si>
  <si>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</si>
  <si>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</si>
  <si>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</si>
  <si>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</si>
  <si>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</si>
  <si>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</si>
  <si>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</si>
  <si>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</si>
  <si>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</si>
  <si>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</si>
  <si>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</si>
  <si>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</si>
  <si>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</si>
  <si>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</si>
  <si>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</si>
  <si>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</si>
  <si>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</si>
  <si>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</si>
  <si>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</si>
  <si>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</si>
  <si>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</si>
  <si>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</si>
  <si>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</si>
  <si>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</si>
  <si>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</si>
  <si>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</si>
  <si>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</si>
  <si>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</si>
  <si>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</si>
  <si>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</si>
  <si>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</si>
  <si>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</si>
  <si>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</si>
  <si>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</si>
  <si>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</si>
  <si>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</si>
  <si>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</si>
  <si>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</si>
  <si>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</si>
  <si>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</si>
  <si>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</si>
  <si>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</si>
  <si>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</si>
  <si>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</si>
  <si>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</si>
  <si>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</si>
  <si>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</si>
  <si>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</si>
  <si>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</si>
  <si>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</si>
  <si>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</si>
  <si>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</si>
  <si>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</si>
  <si>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</si>
  <si>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</si>
  <si>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</si>
  <si>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</si>
  <si>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</si>
  <si>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</si>
  <si>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</si>
  <si>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</si>
  <si>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</si>
  <si>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</si>
  <si>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</si>
  <si>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</si>
  <si>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</si>
  <si>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</si>
  <si>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</si>
  <si>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</si>
  <si>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</si>
  <si>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</si>
  <si>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</si>
  <si>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</si>
  <si>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</si>
  <si>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</si>
  <si>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</si>
  <si>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</si>
  <si>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</si>
  <si>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</si>
  <si>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</si>
  <si>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</si>
  <si>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</si>
  <si>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</si>
  <si>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</si>
  <si>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</si>
  <si>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</si>
  <si>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</si>
  <si>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</si>
  <si>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</si>
  <si>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</si>
  <si>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</si>
  <si>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</si>
  <si>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</si>
  <si>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</si>
  <si>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</si>
  <si>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</si>
  <si>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</si>
  <si>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</si>
  <si>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</si>
  <si>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</si>
  <si>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</si>
  <si>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</si>
  <si>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</si>
  <si>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</si>
  <si>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</si>
  <si>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</si>
  <si>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</si>
  <si>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</si>
  <si>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</si>
  <si>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</si>
  <si>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</si>
  <si>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</si>
  <si>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</si>
  <si>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</si>
  <si>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</si>
  <si>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</si>
  <si>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</si>
  <si>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</si>
  <si>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</si>
  <si>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</si>
  <si>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</si>
  <si>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</si>
  <si>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</si>
  <si>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</si>
  <si>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</si>
  <si>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</si>
  <si>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</si>
  <si>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</si>
  <si>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</si>
  <si>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</si>
  <si>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</si>
  <si>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</si>
  <si>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</si>
  <si>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</si>
  <si>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</si>
  <si>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</si>
  <si>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</si>
  <si>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</si>
  <si>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</si>
  <si>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</si>
  <si>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</si>
  <si>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</si>
  <si>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</si>
  <si>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</si>
  <si>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</si>
  <si>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</si>
  <si>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</si>
  <si>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</si>
  <si>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</si>
  <si>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</si>
  <si>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</si>
  <si>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</si>
  <si>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</si>
  <si>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</si>
  <si>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</si>
  <si>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</si>
  <si>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</si>
  <si>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</si>
  <si>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</si>
  <si>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</si>
  <si>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</si>
  <si>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</si>
  <si>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</si>
  <si>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</si>
  <si>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</si>
  <si>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</si>
  <si>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</si>
  <si>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</si>
  <si>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</si>
  <si>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</si>
  <si>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</si>
  <si>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</si>
  <si>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</si>
  <si>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</si>
  <si>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</si>
  <si>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</si>
  <si>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</si>
  <si>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</si>
  <si>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</si>
  <si>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</si>
  <si>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</si>
  <si>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</si>
  <si>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</si>
  <si>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</si>
  <si>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</si>
  <si>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</si>
  <si>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</si>
  <si>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</si>
  <si>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</si>
  <si>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</si>
  <si>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</si>
  <si>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</si>
  <si>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</si>
  <si>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</si>
  <si>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</si>
  <si>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</si>
  <si>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</si>
  <si>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</si>
  <si>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</si>
  <si>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</si>
  <si>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</si>
  <si>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</si>
  <si>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</si>
  <si>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</si>
  <si>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</si>
  <si>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</si>
  <si>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</si>
  <si>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</si>
  <si>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</si>
  <si>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</si>
  <si>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</si>
  <si>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</si>
  <si>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</si>
  <si>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</si>
  <si>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</si>
  <si>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</si>
  <si>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</si>
  <si>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</si>
  <si>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</si>
  <si>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</si>
  <si>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</si>
  <si>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</si>
  <si>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</si>
  <si>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</si>
  <si>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</si>
  <si>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</si>
  <si>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</si>
  <si>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</si>
  <si>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</si>
  <si>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</si>
  <si>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</si>
  <si>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</si>
  <si>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</si>
  <si>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</si>
  <si>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</si>
  <si>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</si>
  <si>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</si>
  <si>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</si>
  <si>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</si>
  <si>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</si>
  <si>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</si>
  <si>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</si>
  <si>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</si>
  <si>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</si>
  <si>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</si>
  <si>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</si>
  <si>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</si>
  <si>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</si>
  <si>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</si>
  <si>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</si>
  <si>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</si>
  <si>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</si>
  <si>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</si>
  <si>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</si>
  <si>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</si>
  <si>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</si>
  <si>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</si>
  <si>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</si>
  <si>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</si>
  <si>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</si>
  <si>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</si>
  <si>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</si>
  <si>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</si>
  <si>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</si>
  <si>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</si>
  <si>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</si>
  <si>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</si>
  <si>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</si>
  <si>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</si>
  <si>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</si>
  <si>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</si>
  <si>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</si>
  <si>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</si>
  <si>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</si>
  <si>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</si>
  <si>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</si>
  <si>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</si>
  <si>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</si>
  <si>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</si>
  <si>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</si>
  <si>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</si>
  <si>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</si>
  <si>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</si>
  <si>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</si>
  <si>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</si>
  <si>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</si>
  <si>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</si>
  <si>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</si>
  <si>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</si>
  <si>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</si>
  <si>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</si>
  <si>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</si>
  <si>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</si>
  <si>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</si>
  <si>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</si>
  <si>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</si>
  <si>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</si>
  <si>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</si>
  <si>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</si>
  <si>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</si>
  <si>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</si>
  <si>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</si>
  <si>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</si>
  <si>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</si>
  <si>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</si>
  <si>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</si>
  <si>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</si>
  <si>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</si>
  <si>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</si>
  <si>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</si>
  <si>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</si>
  <si>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</si>
  <si>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</si>
  <si>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</si>
  <si>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</si>
  <si>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</si>
  <si>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</si>
  <si>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</si>
  <si>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</si>
  <si>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</si>
  <si>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</si>
  <si>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</si>
  <si>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</si>
  <si>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</si>
  <si>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</si>
  <si>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</si>
  <si>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</si>
  <si>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</si>
  <si>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</si>
  <si>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</si>
  <si>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</si>
  <si>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</si>
  <si>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</si>
  <si>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</si>
  <si>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</si>
  <si>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</si>
  <si>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</si>
  <si>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</si>
  <si>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</si>
  <si>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</si>
  <si>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</si>
  <si>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</si>
  <si>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</si>
  <si>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</si>
  <si>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</si>
  <si>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</si>
  <si>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</si>
  <si>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</si>
  <si>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</si>
  <si>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</si>
  <si>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</si>
  <si>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</si>
  <si>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</si>
  <si>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</si>
  <si>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</si>
  <si>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</si>
  <si>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</si>
  <si>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</si>
  <si>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</si>
  <si>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</si>
  <si>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</si>
  <si>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</si>
  <si>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</si>
  <si>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</si>
  <si>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</si>
  <si>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</si>
  <si>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</si>
  <si>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</si>
  <si>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</si>
  <si>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</si>
  <si>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</si>
  <si>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</si>
  <si>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</si>
  <si>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</si>
  <si>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</si>
  <si>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</si>
  <si>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</si>
  <si>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</si>
  <si>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</si>
  <si>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</si>
  <si>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</si>
  <si>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</si>
  <si>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</si>
  <si>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</si>
  <si>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</si>
  <si>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</si>
  <si>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</si>
  <si>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</si>
  <si>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</si>
  <si>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</si>
  <si>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</si>
  <si>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</si>
  <si>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</si>
  <si>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</si>
  <si>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</si>
  <si>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</si>
  <si>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</si>
  <si>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</si>
  <si>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</si>
  <si>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</si>
  <si>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</si>
  <si>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</si>
  <si>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</si>
  <si>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</si>
  <si>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</si>
  <si>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</si>
  <si>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</si>
  <si>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</si>
  <si>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</si>
  <si>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</si>
  <si>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</si>
  <si>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</si>
  <si>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</si>
  <si>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</si>
  <si>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</si>
  <si>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</si>
  <si>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</si>
  <si>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</si>
  <si>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</si>
  <si>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</si>
  <si>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</si>
  <si>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</si>
  <si>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</si>
  <si>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</si>
  <si>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</si>
  <si>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</si>
  <si>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</si>
  <si>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</si>
  <si>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</si>
  <si>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</si>
  <si>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</si>
  <si>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</si>
  <si>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</si>
  <si>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</si>
  <si>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</si>
  <si>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</si>
  <si>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</si>
  <si>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</si>
  <si>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</si>
  <si>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</si>
  <si>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</si>
  <si>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</si>
  <si>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</si>
  <si>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</si>
  <si>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</si>
  <si>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</si>
  <si>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</si>
  <si>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</si>
  <si>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</si>
  <si>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</si>
  <si>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</si>
  <si>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</si>
  <si>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</si>
  <si>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</si>
  <si>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</si>
  <si>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</si>
  <si>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</si>
  <si>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</si>
  <si>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</si>
  <si>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</si>
  <si>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</si>
  <si>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</si>
  <si>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</si>
  <si>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</si>
  <si>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</si>
  <si>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</si>
  <si>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</si>
  <si>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</si>
  <si>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</si>
  <si>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</si>
  <si>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</si>
  <si>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</si>
  <si>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</si>
  <si>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</si>
  <si>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</si>
  <si>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</si>
  <si>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</si>
  <si>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</si>
  <si>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</si>
  <si>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</si>
  <si>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</si>
  <si>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</si>
  <si>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</si>
  <si>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</si>
  <si>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</si>
  <si>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</si>
  <si>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</si>
  <si>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</si>
  <si>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</si>
  <si>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</si>
  <si>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</si>
  <si>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</si>
  <si>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</si>
  <si>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</si>
  <si>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</si>
  <si>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</si>
  <si>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</si>
  <si>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</si>
  <si>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</si>
  <si>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</si>
  <si>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</si>
  <si>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</si>
  <si>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</si>
  <si>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</si>
  <si>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</si>
  <si>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</si>
  <si>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</si>
  <si>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</si>
  <si>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</si>
  <si>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</si>
  <si>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</si>
  <si>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</si>
  <si>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</si>
  <si>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</si>
  <si>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</si>
  <si>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</si>
  <si>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</si>
  <si>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</si>
  <si>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</si>
  <si>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</si>
  <si>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</si>
  <si>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</si>
  <si>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</si>
  <si>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</si>
  <si>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</si>
  <si>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</si>
  <si>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</si>
  <si>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</si>
  <si>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</si>
  <si>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</si>
  <si>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</si>
  <si>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</si>
  <si>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</si>
  <si>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</si>
  <si>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</si>
  <si>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</si>
  <si>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</si>
  <si>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</si>
  <si>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</si>
  <si>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</si>
  <si>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</si>
  <si>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</si>
  <si>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</si>
  <si>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</si>
  <si>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</si>
  <si>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</si>
  <si>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</si>
  <si>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</si>
  <si>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</si>
  <si>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</si>
  <si>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</si>
  <si>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</si>
  <si>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</si>
  <si>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</si>
  <si>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</si>
  <si>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</si>
  <si>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</si>
  <si>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</si>
  <si>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</si>
  <si>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</si>
  <si>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</si>
  <si>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</si>
  <si>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</si>
  <si>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</si>
  <si>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</si>
  <si>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</si>
  <si>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</si>
  <si>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</si>
  <si>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</si>
  <si>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</si>
  <si>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</si>
  <si>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</si>
  <si>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</si>
  <si>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</si>
  <si>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</si>
  <si>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</si>
  <si>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</si>
  <si>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</si>
  <si>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</si>
  <si>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</si>
  <si>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</si>
  <si>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</si>
  <si>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</si>
  <si>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</si>
  <si>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</si>
  <si>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</si>
  <si>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</si>
  <si>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</si>
  <si>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</si>
  <si>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</si>
  <si>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</si>
  <si>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</si>
  <si>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</si>
  <si>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</si>
  <si>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</si>
  <si>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</si>
  <si>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</si>
  <si>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</si>
  <si>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</si>
  <si>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</si>
  <si>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</si>
  <si>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</si>
  <si>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</si>
  <si>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</si>
  <si>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</si>
  <si>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</si>
  <si>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</si>
  <si>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</si>
  <si>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</si>
  <si>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</si>
  <si>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</si>
  <si>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</si>
  <si>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</si>
  <si>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</si>
  <si>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</si>
  <si>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</si>
  <si>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</si>
  <si>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</si>
  <si>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</si>
  <si>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</si>
  <si>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</si>
  <si>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</si>
  <si>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</si>
  <si>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</si>
  <si>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</si>
  <si>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</si>
  <si>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</si>
  <si>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</si>
  <si>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</si>
  <si>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</si>
  <si>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</si>
  <si>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</si>
  <si>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</si>
  <si>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</si>
  <si>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</si>
  <si>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</si>
  <si>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</si>
  <si>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</si>
  <si>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</si>
  <si>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</si>
  <si>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</si>
  <si>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</si>
  <si>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</si>
  <si>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</si>
  <si>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</si>
  <si>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</si>
  <si>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</si>
  <si>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</si>
  <si>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</si>
  <si>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</si>
  <si>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</si>
  <si>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</si>
  <si>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</si>
  <si>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</si>
  <si>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</si>
  <si>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</si>
  <si>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</si>
  <si>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</si>
  <si>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</si>
  <si>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</si>
  <si>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</si>
  <si>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</si>
  <si>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</si>
  <si>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</si>
  <si>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</si>
  <si>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</si>
  <si>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</si>
  <si>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</si>
  <si>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</si>
  <si>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</si>
  <si>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</si>
  <si>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</si>
  <si>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</si>
  <si>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</si>
  <si>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</si>
  <si>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</si>
  <si>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</si>
  <si>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</si>
  <si>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</si>
  <si>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</si>
  <si>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</si>
  <si>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</si>
  <si>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</si>
  <si>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</si>
  <si>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</si>
  <si>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</si>
  <si>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</si>
  <si>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</si>
  <si>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</si>
  <si>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</si>
  <si>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</si>
  <si>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</si>
  <si>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</si>
  <si>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</si>
  <si>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</si>
  <si>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</si>
  <si>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</si>
  <si>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</si>
  <si>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</si>
  <si>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</si>
  <si>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</si>
  <si>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</si>
  <si>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</si>
  <si>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</si>
  <si>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</si>
  <si>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</si>
  <si>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</si>
  <si>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</si>
  <si>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</si>
  <si>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</si>
  <si>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</si>
  <si>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</si>
  <si>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</si>
  <si>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</si>
  <si>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</si>
  <si>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</si>
  <si>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</si>
  <si>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</si>
  <si>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</si>
  <si>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</si>
  <si>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</si>
  <si>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</si>
  <si>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</si>
  <si>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</si>
  <si>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</si>
  <si>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</si>
  <si>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</si>
  <si>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</si>
  <si>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</si>
  <si>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</si>
  <si>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</si>
  <si>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</si>
  <si>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</si>
  <si>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</si>
  <si>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</si>
  <si>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</si>
  <si>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</si>
  <si>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</si>
  <si>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</si>
  <si>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</si>
  <si>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</si>
  <si>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</si>
  <si>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</si>
  <si>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</si>
  <si>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</si>
  <si>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</si>
  <si>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</si>
  <si>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</si>
  <si>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</si>
  <si>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</si>
  <si>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</si>
  <si>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</si>
  <si>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</si>
  <si>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</si>
  <si>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</si>
  <si>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</si>
  <si>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</si>
  <si>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</si>
  <si>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</si>
  <si>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</si>
  <si>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</si>
  <si>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PCM-20251004-00002094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</si>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</sst>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4">
    <sortCondition ref="H1:H3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8" totalsRowShown="0" headerRowDxfId="157" dataDxfId="156" headerRowBorderDxfId="154" tableBorderDxfId="155" totalsRowBorderDxfId="153">
  <autoFilter ref="A1:CJ3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272.07152754629351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45935.01995347222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45935.01995347222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45935.01995347222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45935.01995347222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45935.01995347222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45935.01995347222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45935.01995347222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45935.01995347222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45935.01995347222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45935.01995347222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45935.01995347222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45935.01995347222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45935.01995347222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45935.01995347222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45935.01995347222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45935.01995347222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45935.01995347222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45935.01995347222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45935.01995347222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45935.01995347222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45935.01995347222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45935.01995347222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45935.01995347222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45935.01995347222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45935.01995347222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45935.01995347222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45935.01995347222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45935.01995347222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45935.01995347222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45935.01995347222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45935.01995347222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45935.01995347222</v>
      </c>
      <c r="H34" s="68"/>
      <c r="I34" s="73" t="str">
        <f>IFERROR(VLOOKUP(D34,DB!A:F,6,0),"")</f>
        <v/>
      </c>
      <c r="J34" s="73" t="str">
        <f>IFERROR(VLOOKUP(D34,DB!A:G,7,0),"")</f>
        <v/>
      </c>
      <c r="K34" s="69"/>
      <c r="L34" s="70" t="str">
        <f>IFERROR(VLOOKUP(D34,DB!A:I,9,0),"")</f>
        <v/>
      </c>
    </row>
  </sheetData>
  <customSheetViews>
    <customSheetView guid="{F6042A99-DD27-4453-835D-0834D95730CC}" filter="1" showAutoFilter="1">
      <pageMargins left="0" right="0" top="0" bottom="0" header="0" footer="0"/>
      <autoFilter ref="B1:M1" xr:uid="{309EC88C-818D-49E5-92DB-32F27E9BC739}"/>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243.36817106480885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128.29287013888825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110.02011550925818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45935.01995347222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45935.01995347222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45935.01995347222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45935.01995347222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45935.01995347222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45935.01995347222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45935.01995347222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45935.01995347222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45935.01995347222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45935.01995347222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45935.01995347222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45935.01995347222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45935.01995347222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45935.01995347222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45935.01995347222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45935.01995347222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45935.01995347222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45935.01995347222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45935.01995347222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45935.01995347222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45935.01995347222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45935.01995347222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45935.01995347222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45935.01995347222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45935.01995347222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45935.01995347222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45935.01995347222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45935.01995347222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45935.01995347222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45935.01995347222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45935.01995347222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45935.01995347222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45935.01995347222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45935.01995347222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45935.01995347222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45935.01995347222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45935.01995347222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45935.01995347222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45935.01995347222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45935.01995347222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45935.01995347222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45935.01995347222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45935.01995347222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45935.01995347222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45935.01995347222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45935.01995347222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45935.01995347222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45935.01995347222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45935.01995347222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45935.01995347222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45935.01995347222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45935.01995347222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45935.01995347222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45935.01995347222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45935.01995347222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45935.01995347222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45935.01995347222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45935.01995347222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45935.01995347222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45935.01995347222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45935.01995347222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45935.01995347222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45935.01995347222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45935.01995347222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45935.01995347222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45935.01995347222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45935.01995347222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45935.01995347222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45935.01995347222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45935.01995347222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45935.01995347222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45935.01995347222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45935.01995347222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45935.01995347222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45935.01995347222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45935.01995347222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45935.01995347222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45935.01995347222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45935.01995347222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45935.01995347222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45935.01995347222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45935.01995347222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45935.01995347222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45935.01995347222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45935.01995347222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45935.01995347222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45935.01995347222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45935.01995347222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45935.01995347222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45935.01995347222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45935.01995347222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45935.01995347222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45935.01995347222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45935.01995347222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45935.01995347222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45935.01995347222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45935.01995347222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45935.01995347222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45935.01995347222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45935.01995347222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45935.01995347222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45935.01995347222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45935.01995347222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45935.01995347222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45935.01995347222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45935.01995347222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45935.01995347222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45935.01995347222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45935.01995347222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45935.01995347222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45935.01995347222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45935.01995347222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45935.01995347222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45935.01995347222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45935.01995347222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45935.01995347222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45935.01995347222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45935.01995347222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45935.01995347222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45935.01995347222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45935.01995347222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45935.01995347222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45935.01995347222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45935.01995347222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45935.01995347222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45935.01995347222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45935.01995347222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45935.01995347222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45935.01995347222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45935.01995347222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45935.01995347222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45935.01995347222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45935.01995347222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45935.01995347222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45935.01995347222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45935.01995347222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45935.01995347222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45935.01995347222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45935.01995347222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45935.01995347222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45935.01995347222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45935.01995347222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45935.01995347222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45935.01995347222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45935.01995347222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45935.01995347222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45935.01995347222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45935.01995347222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45935.01995347222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45935.01995347222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45935.01995347222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45935.01995347222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45935.01995347222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45935.01995347222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45935.01995347222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45935.01995347222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45935.01995347222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45935.01995347222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45935.01995347222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45935.01995347222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45935.01995347222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45935.01995347222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45935.01995347222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45935.01995347222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45935.01995347222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45935.01995347222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45935.01995347222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45935.01995347222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45935.01995347222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45935.01995347222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45935.01995347222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45935.01995347222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45935.01995347222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45935.01995347222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45935.01995347222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45935.01995347222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45935.01995347222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45935.01995347222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45935.01995347222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45935.01995347222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45935.01995347222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45935.01995347222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45935.01995347222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45935.01995347222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45935.01995347222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45935.01995347222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45935.01995347222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45935.01995347222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45935.01995347222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45935.01995347222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45935.01995347222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45935.01995347222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45935.01995347222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45935.01995347222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45935.01995347222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45935.01995347222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45935.01995347222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45935.01995347222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45935.01995347222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45935.01995347222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45935.01995347222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45935.01995347222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45935.01995347222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45935.01995347222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45935.01995347222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45935.01995347222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45935.01995347222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45935.01995347222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45935.01995347222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45935.01995347222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45935.01995347222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45935.01995347222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45935.01995347222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45935.01995347222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45935.01995347222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45935.01995347222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45935.01995347222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45935.01995347222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45935.01995347222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45935.01995347222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45935.01995347222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45935.01995347222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45935.01995347222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45935.01995347222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45935.01995347222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45935.01995347222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45935.01995347222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45935.01995347222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45935.01995347222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45935.01995347222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45935.01995347222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45935.01995347222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45935.01995347222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45935.01995347222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45935.01995347222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45935.01995347222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45935.01995347222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45935.01995347222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45935.01995347222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45935.01995347222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45935.01995347222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45935.01995347222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45935.01995347222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45935.01995347222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45935.01995347222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45935.01995347222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45935.01995347222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45935.01995347222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45935.01995347222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45935.01995347222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45935.01995347222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45935.01995347222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45935.01995347222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45935.01995347222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45935.01995347222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45935.01995347222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45935.01995347222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45935.01995347222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45935.01995347222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45935.01995347222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45935.01995347222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45935.01995347222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45935.01995347222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45935.01995347222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45935.01995347222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45935.01995347222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45935.01995347222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45935.01995347222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45935.01995347222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45935.01995347222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45935.01995347222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45935.01995347222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45935.01995347222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45935.01995347222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45935.01995347222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45935.01995347222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45935.01995347222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45935.01995347222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45935.01995347222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45935.01995347222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45935.01995347222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45935.01995347222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45935.01995347222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45935.01995347222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45935.01995347222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45935.01995347222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45935.01995347222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45935.01995347222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45935.01995347222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45935.01995347222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45935.01995347222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45935.01995347222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45935.01995347222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45935.01995347222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45935.01995347222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45935.01995347222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45935.01995347222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45935.01995347222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45935.01995347222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45935.01995347222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45935.01995347222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45935.01995347222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45935.01995347222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45935.01995347222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45935.01995347222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45935.01995347222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45935.01995347222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45935.01995347222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45935.01995347222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45935.01995347222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45935.01995347222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45935.01995347222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45935.01995347222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sheetData>
  <dataValidations count="2">
    <dataValidation allowBlank="1" showInputMessage="1" showErrorMessage="1" sqref="E1" xr:uid="{4D935161-CDD3-4592-B877-3FB59C99E142}"/>
    <dataValidation type="list" allowBlank="1" showInputMessage="1" showErrorMessage="1" sqref="E3:E3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45935.01995347222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45935.01995347222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45935.01995347222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45935.01995347222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45935.01995347222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45935.01995347222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45935.01995347222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45935.01995347222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45935.01995347222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45935.01995347222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45935.01995347222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45935.01995347222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45935.01995347222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45935.01995347222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45935.01995347222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45935.01995347222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45935.01995347222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45935.01995347222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45935.01995347222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45935.01995347222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45935.01995347222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45935.01995347222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45935.01995347222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45935.01995347222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45935.01995347222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45935.01995347222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45935.01995347222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45935.01995347222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45935.01995347222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45935.01995347222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45935.01995347222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45935.01995347222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45935.01995347222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45935.01995347222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45935.01995347222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45935.01995347222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45935.01995347222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45935.01995347222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45935.01995347222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45935.01995347222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45935.01995347222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45935.01995347222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45935.01995347222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45935.01995347222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45935.01995347222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45935.01995347222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45935.01995347222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45935.01995347222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45935.01995347222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45935.01995347222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45935.01995347222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45935.01995347222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45935.01995347222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45935.01995347222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45935.01995347222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45935.01995347222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45935.01995347222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45935.01995347222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45935.01995347222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45935.01995347222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45935.01995347222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45935.01995347222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45935.01995347222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45935.01995347222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45935.01995347222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45935.01995347222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45935.01995347222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45935.01995347222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45935.01995347222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45935.01995347222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45935.01995347222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45935.01995347222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45935.01995347222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45935.01995347222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45935.01995347222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45935.01995347222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45935.01995347222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45935.01995347222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45935.01995347222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45935.01995347222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45935.01995347222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45935.01995347222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45935.01995347222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45935.01995347222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45935.01995347222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45935.01995347222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45935.01995347222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45935.01995347222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45935.01995347222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45935.01995347222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45935.01995347222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45935.01995347222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45935.01995347222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45935.01995347222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45935.01995347222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45935.01995347222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45935.01995347222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45935.01995347222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45935.01995347222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45935.01995347222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45935.01995347222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45935.01995347222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45935.01995347222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45935.01995347222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45935.01995347222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45935.01995347222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45935.01995347222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45935.01995347222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45935.01995347222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45935.01995347222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45935.01995347222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45935.01995347222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45935.01995347222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45935.01995347222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45935.01995347222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45935.01995347222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45935.01995347222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45935.01995347222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45935.01995347222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45935.01995347222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45935.01995347222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45935.01995347222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45935.01995347222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45935.01995347222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45935.01995347222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45935.01995347222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45935.01995347222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45935.01995347222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45935.01995347222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45935.01995347222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45935.01995347222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45935.01995347222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45935.01995347222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45935.01995347222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45935.01995347222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45935.01995347222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45935.01995347222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45935.01995347222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45935.01995347222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45935.01995347222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45935.01995347222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45935.01995347222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45935.01995347222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45935.01995347222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45935.01995347222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45935.01995347222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45935.01995347222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45935.01995347222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45935.01995347222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45935.01995347222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45935.01995347222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45935.01995347222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45935.01995347222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45935.01995347222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45935.01995347222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45935.01995347222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45935.01995347222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45935.01995347222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45935.01995347222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45935.01995347222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45935.01995347222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45935.01995347222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45935.01995347222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45935.01995347222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45935.01995347222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45935.01995347222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45935.01995347222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45935.01995347222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45935.01995347222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45935.01995347222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45935.01995347222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45935.01995347222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45935.01995347222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45935.01995347222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45935.01995347222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45935.01995347222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45935.01995347222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45935.01995347222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45935.01995347222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45935.01995347222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45935.01995347222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45935.01995347222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45935.01995347222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45935.01995347222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45935.01995347222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45935.01995347222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45935.01995347222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45935.01995347222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45935.01995347222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45935.01995347222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45935.01995347222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45935.01995347222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45935.01995347222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45935.01995347222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45935.01995347222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45935.01995347222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45935.01995347222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45935.01995347222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45935.01995347222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45935.01995347222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45935.01995347222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45935.01995347222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45935.01995347222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45935.01995347222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45935.01995347222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45935.01995347222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45935.01995347222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45935.01995347222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45935.01995347222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45935.01995347222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45935.01995347222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45935.01995347222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45935.01995347222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45935.01995347222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45935.01995347222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45935.01995347222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45935.01995347222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45935.01995347222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45935.01995347222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45935.01995347222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45935.01995347222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45935.01995347222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45935.01995347222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45935.01995347222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45935.01995347222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45935.01995347222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45935.01995347222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45935.01995347222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45935.01995347222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45935.01995347222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45935.01995347222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45935.01995347222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45935.01995347222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45935.01995347222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45935.01995347222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45935.01995347222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45935.01995347222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45935.01995347222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45935.01995347222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45935.01995347222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45935.01995347222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45935.01995347222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45935.01995347222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45935.01995347222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45935.01995347222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45935.01995347222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45935.01995347222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45935.01995347222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45935.01995347222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45935.01995347222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45935.01995347222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45935.01995347222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45935.01995347222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45935.01995347222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45935.01995347222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45935.01995347222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45935.01995347222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45935.01995347222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45935.01995347222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45935.01995347222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45935.01995347222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45935.01995347222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45935.01995347222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45935.01995347222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45935.01995347222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45935.01995347222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45935.01995347222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45935.01995347222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45935.01995347222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45935.01995347222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45935.01995347222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45935.01995347222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45935.01995347222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45935.01995347222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45935.01995347222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45935.01995347222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45935.01995347222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45935.01995347222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45935.01995347222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45935.01995347222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45935.01995347222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45935.01995347222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45935.01995347222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45935.01995347222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45935.01995347222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45935.01995347222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45935.01995347222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45935.01995347222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45935.01995347222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45935.01995347222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45935.01995347222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45935.01995347222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45935.01995347222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45935.01995347222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45935.01995347222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45935.01995347222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45935.01995347222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45935.01995347222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45935.01995347222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45935.01995347222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45935.01995347222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45935.01995347222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45935.01995347222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45935.01995347222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45935.01995347222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45935.01995347222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45935.01995347222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45935.01995347222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45935.01995347222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45935.01995347222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45935.01995347222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45935.01995347222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45935.01995347222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45935.01995347222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45935.01995347222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45935.01995347222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45935.01995347222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45935.01995347222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45935.01995347222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45935.01995347222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45935.01995347222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45935.01995347222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45935.01995347222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45935.01995347222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45935.01995347222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45935.01995347222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45935.01995347222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45935.01995347222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45935.01995347222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45935.01995347222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45935.01995347222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45935.01995347222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45935.01995347222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45935.01995347222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45935.01995347222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45935.01995347222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45935.01995347222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45935.01995347222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45935.01995347222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45935.01995347222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45935.01995347222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45935.01995347222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45935.01995347222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45935.01995347222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45935.01995347222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45935.01995347222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45935.01995347222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45935.01995347222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45935.01995347222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45935.01995347222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45935.01995347222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45935.01995347222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45935.01995347222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45935.01995347222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45935.01995347222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45935.01995347222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45935.01995347222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45935.01995347222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45935.01995347222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45935.01995347222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45935.01995347222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45935.01995347222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45935.01995347222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45935.01995347222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45935.01995347222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45935.01995347222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45935.01995347222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45935.01995347222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45935.01995347222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45935.01995347222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45935.01995347222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45935.01995347222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45935.01995347222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45935.01995347222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45935.01995347222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45935.01995347222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45935.01995347222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45935.01995347222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45935.01995347222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45935.01995347222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45935.01995347222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45935.01995347222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45935.01995347222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45935.01995347222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45935.01995347222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45935.01995347222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45935.01995347222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45935.01995347222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45935.01995347222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45935.01995347222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45935.01995347222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45935.01995347222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45935.01995347222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45935.01995347222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45935.01995347222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45935.01995347222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45935.01995347222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45935.01995347222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45935.01995347222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45935.01995347222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45935.01995347222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45935.01995347222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45935.01995347222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45935.01995347222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45935.01995347222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45935.01995347222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45935.01995347222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45935.01995347222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45935.01995347222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45935.01995347222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45935.01995347222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45935.01995347222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45935.01995347222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45935.01995347222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45935.01995347222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45935.01995347222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45935.01995347222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45935.01995347222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45935.01995347222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45935.01995347222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45935.01995347222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45935.01995347222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45935.01995347222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45935.01995347222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45935.01995347222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45935.01995347222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45935.01995347222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45935.01995347222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45935.01995347222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45935.01995347222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45935.01995347222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45935.01995347222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45935.01995347222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45935.01995347222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45935.01995347222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45935.01995347222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45935.01995347222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45935.01995347222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45935.01995347222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45935.01995347222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45935.01995347222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45935.01995347222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45935.01995347222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45935.01995347222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45935.01995347222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45935.01995347222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45935.01995347222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45935.01995347222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45935.01995347222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45935.01995347222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45935.01995347222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45935.01995347222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45935.01995347222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45935.01995347222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45935.01995347222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45935.01995347222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45935.01995347222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45935.01995347222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45935.01995347222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45935.01995347222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45935.01995347222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45935.01995347222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45935.01995347222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45935.01995347222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45935.01995347222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45935.01995347222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45935.01995347222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45935.01995347222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45935.01995347222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45935.01995347222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45935.01995347222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45935.01995347222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45935.01995347222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45935.01995347222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45935.01995347222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45935.01995347222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45935.01995347222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45935.01995347222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45935.01995347222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45935.01995347222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45935.01995347222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45935.01995347222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45935.01995347222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45935.01995347222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45935.01995347222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45935.01995347222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45935.01995347222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45935.01995347222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45935.01995347222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45935.01995347222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45935.01995347222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45935.01995347222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45935.01995347222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45935.01995347222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45935.01995347222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45935.01995347222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45935.01995347222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45935.01995347222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45935.01995347222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45935.01995347222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45935.01995347222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45935.01995347222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45935.01995347222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45935.01995347222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45935.01995347222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45935.01995347222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45935.01995347222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45935.01995347222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45935.01995347222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45935.01995347222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45935.01995347222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45935.01995347222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45935.01995347222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45935.01995347222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45935.01995347222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45935.01995347222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45935.01995347222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45935.01995347222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45935.01995347222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45935.01995347222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45935.01995347222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45935.01995347222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45935.01995347222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45935.01995347222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45935.01995347222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45935.01995347222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45935.01995347222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45935.01995347222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45935.01995347222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45935.01995347222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45935.01995347222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45935.01995347222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45935.01995347222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45935.01995347222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45935.01995347222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45935.01995347222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45935.01995347222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45935.01995347222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45935.01995347222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45935.01995347222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45935.01995347222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45935.01995347222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45935.01995347222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45935.01995347222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45935.01995347222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45935.01995347222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45935.01995347222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45935.01995347222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45935.01995347222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45935.01995347222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45935.01995347222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45935.01995347222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45935.01995347222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45935.01995347222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45935.01995347222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45935.01995347222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45935.01995347222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45935.01995347222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45935.01995347222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45935.01995347222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45935.01995347222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45935.01995347222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45935.01995347222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45935.01995347222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45935.01995347222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45935.01995347222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45935.01995347222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45935.01995347222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45935.01995347222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45935.01995347222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45935.01995347222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45935.01995347222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45935.01995347222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45935.01995347222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45935.01995347222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45935.01995347222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45935.01995347222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45935.01995347222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45935.01995347222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45935.01995347222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45935.01995347222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45935.01995347222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45935.01995347222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45935.01995347222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45935.01995347222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45935.01995347222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45935.01995347222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45935.01995347222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45935.01995347222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45935.01995347222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45935.01995347222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45935.01995347222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45935.01995347222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45935.01995347222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45935.01995347222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45935.01995347222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45935.01995347222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45935.01995347222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45935.01995347222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45935.01995347222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45935.01995347222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45935.01995347222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45935.01995347222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45935.01995347222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45935.01995347222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45935.01995347222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45935.01995347222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45935.01995347222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45935.01995347222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45935.01995347222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45935.01995347222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45935.01995347222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45935.01995347222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45935.01995347222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45935.01995347222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45935.01995347222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45935.01995347222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45935.01995347222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45935.01995347222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45935.01995347222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45935.01995347222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45935.01995347222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45935.01995347222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45935.01995347222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45935.01995347222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45935.01995347222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45935.01995347222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45935.01995347222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45935.01995347222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45935.01995347222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45935.01995347222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45935.01995347222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45935.01995347222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45935.01995347222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45935.01995347222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45935.01995347222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45935.01995347222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45935.01995347222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45935.01995347222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45935.01995347222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45935.01995347222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45935.01995347222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45935.01995347222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45935.01995347222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45935.01995347222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45935.01995347222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45935.01995347222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45935.01995347222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45935.01995347222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45935.01995347222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45935.01995347222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45935.01995347222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45935.01995347222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45935.01995347222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45935.01995347222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45935.01995347222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45935.01995347222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45935.01995347222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45935.01995347222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45935.01995347222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45935.01995347222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45935.01995347222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45935.01995347222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45935.01995347222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45935.01995347222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45935.01995347222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45935.01995347222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45935.01995347222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45935.01995347222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45935.01995347222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45935.01995347222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45935.01995347222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45935.01995347222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45935.01995347222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45935.01995347222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45935.01995347222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45935.01995347222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45935.01995347222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45935.01995347222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45935.01995347222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45935.01995347222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45935.01995347222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45935.01995347222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45935.01995347222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45935.01995347222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45935.01995347222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45935.01995347222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45935.01995347222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45935.01995347222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45935.01995347222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45935.01995347222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45935.01995347222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45935.01995347222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45935.01995347222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45935.01995347222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45935.01995347222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45935.01995347222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45935.01995347222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45935.01995347222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45935.01995347222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45935.01995347222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45935.01995347222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45935.01995347222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45935.01995347222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45935.01995347222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45935.01995347222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45935.01995347222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45935.01995347222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45935.01995347222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45935.01995347222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45935.01995347222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45935.01995347222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45935.01995347222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45935.01995347222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45935.01995347222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45935.01995347222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45935.01995347222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45935.01995347222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45935.01995347222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45935.01995347222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45935.01995347222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45935.01995347222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45935.01995347222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45935.01995347222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45935.01995347222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45935.01995347222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45935.01995347222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45935.01995347222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45935.01995347222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45935.01995347222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45935.01995347222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45935.01995347222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45935.01995347222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45935.01995347222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45935.01995347222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45935.01995347222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45935.01995347222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45935.01995347222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45935.01995347222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45935.01995347222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45935.01995347222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45935.01995347222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45935.01995347222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45935.01995347222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45935.01995347222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45935.01995347222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45935.01995347222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45935.01995347222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45935.01995347222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45935.01995347222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45935.01995347222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45935.01995347222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45935.01995347222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45935.01995347222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45935.01995347222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45935.01995347222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45935.01995347222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45935.01995347222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45935.01995347222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45935.01995347222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45935.01995347222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45935.01995347222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45935.01995347222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45935.01995347222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45935.01995347222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45935.01995347222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45935.01995347222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45935.01995347222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45935.01995347222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45935.01995347222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45935.01995347222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45935.01995347222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45935.01995347222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45935.01995347222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45935.01995347222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45935.01995347222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45935.01995347222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45935.01995347222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45935.01995347222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45935.01995347222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45935.01995347222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45935.01995347222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45935.01995347222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45935.01995347222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45935.01995347222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45935.01995347222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45935.01995347222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45935.01995347222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45935.01995347222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45935.01995347222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45935.01995347222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45935.01995347222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45935.01995347222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45935.01995347222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45935.01995347222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45935.01995347222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45935.01995347222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45935.01995347222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45935.01995347222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45935.01995347222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45935.01995347222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45935.01995347222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45935.01995347222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45935.01995347222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45935.01995347222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45935.01995347222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45935.01995347222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45935.01995347222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45935.01995347222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45935.01995347222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45935.01995347222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45935.01995347222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45935.01995347222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45935.01995347222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45935.01995347222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45935.01995347222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45935.01995347222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45935.01995347222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45935.01995347222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45935.01995347222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45935.01995347222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45935.01995347222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45935.01995347222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45935.01995347222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45935.01995347222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45935.01995347222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45935.01995347222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45935.01995347222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45935.01995347222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45935.01995347222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45935.01995347222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45935.01995347222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45935.01995347222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45935.01995347222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45935.01995347222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45935.01995347222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45935.01995347222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45935.01995347222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45935.01995347222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45935.01995347222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45935.01995347222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45935.01995347222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45935.01995347222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45935.01995347222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45935.01995347222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45935.01995347222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45935.01995347222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45935.01995347222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45935.01995347222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45935.01995347222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45935.01995347222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45935.01995347222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45935.01995347222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45935.01995347222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45935.01995347222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45935.01995347222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45935.01995347222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45935.01995347222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45935.01995347222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45935.01995347222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45935.01995347222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45935.01995347222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45935.01995347222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45935.01995347222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45935.01995347222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45935.01995347222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45935.01995347222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45935.01995347222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45935.01995347222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45935.01995347222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45935.01995347222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45935.01995347222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45935.01995347222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45935.01995347222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45935.01995347222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45935.01995347222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45935.01995347222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45935.01995347222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45935.01995347222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45935.01995347222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45935.01995347222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45935.01995347222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45935.01995347222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45935.01995347222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45935.01995347222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45935.01995347222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45935.01995347222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45935.01995347222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45935.01995347222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45935.01995347222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45935.01995347222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45935.01995347222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45935.01995347222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45935.01995347222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45935.01995347222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45935.01995347222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45935.01995347222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45935.01995347222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45935.01995347222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45935.01995347222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45935.01995347222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45935.01995347222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45935.01995347222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45935.01995347222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45935.01995347222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45935.01995347222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45935.01995347222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45935.01995347222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45935.01995347222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45935.01995347222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45935.01995347222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45935.01995347222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45935.01995347222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45935.01995347222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45935.01995347222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45935.01995347222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45935.01995347222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45935.01995347222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45935.01995347222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45935.01995347222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45935.01995347222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45935.01995347222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45935.01995347222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45935.01995347222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45935.01995347222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45935.01995347222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45935.01995347222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45935.01995347222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45935.01995347222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45935.01995347222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45935.01995347222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45935.01995347222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45935.01995347222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45935.01995347222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45935.01995347222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45935.01995347222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45935.01995347222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45935.01995347222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45935.01995347222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45935.01995347222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45935.01995347222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45935.01995347222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45935.01995347222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45935.01995347222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45935.01995347222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45935.01995347222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45935.01995347222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45935.01995347222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45935.01995347222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45935.01995347222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45935.01995347222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45935.01995347222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45935.01995347222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45935.01995347222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45935.01995347222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45935.01995347222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45935.01995347222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45935.01995347222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45935.01995347222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45935.01995347222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45935.01995347222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45935.01995347222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45935.01995347222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45935.01995347222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45935.01995347222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45935.01995347222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45935.01995347222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45935.01995347222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45935.01995347222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45935.01995347222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45935.01995347222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45935.01995347222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45935.01995347222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45935.01995347222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45935.01995347222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45935.01995347222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45935.01995347222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45935.01995347222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45935.01995347222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45935.01995347222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45935.01995347222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45935.01995347222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45935.01995347222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45935.01995347222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45935.01995347222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45935.01995347222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45935.01995347222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45935.01995347222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45935.01995347222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45935.01995347222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45935.01995347222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45935.01995347222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45935.01995347222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45935.01995347222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45935.01995347222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45935.01995347222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45935.01995347222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45935.01995347222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45935.01995347222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45935.01995347222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45935.01995347222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45935.01995347222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45935.01995347222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45935.01995347222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45935.01995347222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45935.01995347222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45935.01995347222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45935.01995347222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45935.01995347222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45935.01995347222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45935.01995347222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45935.01995347222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45935.01995347222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45935.01995347222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45935.01995347222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45935.01995347222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45935.01995347222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45935.01995347222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45935.01995347222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45935.01995347222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45935.01995347222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45935.01995347222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45935.01995347222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45935.01995347222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45935.01995347222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45935.01995347222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45935.01995347222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45935.01995347222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45935.01995347222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45935.01995347222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45935.01995347222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45935.01995347222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45935.01995347222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45935.01995347222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45935.01995347222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45935.01995347222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45935.01995347222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45935.01995347222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45935.01995347222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45935.01995347222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45935.01995347222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45935.01995347222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45935.01995347222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45935.01995347222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45935.01995347222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45935.01995347222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45935.01995347222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45935.01995347222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45935.01995347222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45935.01995347222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45935.01995347222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45935.01995347222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45935.01995347222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45935.01995347222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45935.01995347222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45935.01995347222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45935.01995347222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45935.01995347222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45935.01995347222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45935.01995347222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45935.01995347222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45935.01995347222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45935.01995347222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45935.01995347222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45935.01995347222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45935.01995347222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45935.01995347222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45935.01995347222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45935.01995347222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45935.01995347222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45935.01995347222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45935.01995347222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45935.01995347222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45935.01995347222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45935.01995347222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45935.01995347222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45935.01995347222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45935.01995347222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45935.01995347222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45935.01995347222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45935.01995347222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45935.01995347222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45935.01995347222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45935.01995347222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45935.01995347222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45935.01995347222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45935.01995347222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45935.01995347222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45935.01995347222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45935.01995347222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45935.01995347222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45935.01995347222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45935.01995347222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45935.01995347222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45935.01995347222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45935.01995347222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45935.01995347222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45935.01995347222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45935.01995347222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45935.01995347222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45935.01995347222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45935.01995347222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45935.01995347222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45935.01995347222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45935.01995347222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45935.01995347222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45935.01995347222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45935.01995347222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45935.01995347222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45935.01995347222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45935.01995347222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45935.01995347222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45935.01995347222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45935.01995347222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45935.01995347222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45935.01995347222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45935.01995347222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45935.01995347222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45935.01995347222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45935.01995347222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45935.01995347222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45935.01995347222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45935.01995347222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45935.01995347222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45935.01995347222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45935.01995347222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45935.01995347222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45935.01995347222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45935.01995347222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45935.01995347222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45935.01995347222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45935.01995347222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45935.01995347222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45935.01995347222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45935.01995347222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45935.01995347222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45935.01995347222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45935.01995347222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45935.01995347222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45935.01995347222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45935.01995347222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45935.01995347222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45935.01995347222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45935.01995347222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45935.01995347222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45935.01995347222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45935.01995347222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45935.01995347222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45935.01995347222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45935.01995347222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45935.01995347222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45935.01995347222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45935.01995347222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45935.01995347222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45935.01995347222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45935.01995347222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45935.01995347222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45935.01995347222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45935.01995347222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45935.01995347222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45935.01995347222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45935.01995347222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45935.01995347222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45935.01995347222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45935.01995347222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45935.01995347222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45935.01995347222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45935.01995347222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45935.01995347222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45935.01995347222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45935.01995347222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45935.01995347222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45935.01995347222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45935.01995347222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45935.01995347222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45935.01995347222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45935.01995347222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45935.01995347222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45935.01995347222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45935.01995347222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45935.01995347222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45935.01995347222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45935.01995347222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45935.01995347222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45935.01995347222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45935.01995347222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45935.01995347222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45935.01995347222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45935.01995347222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45935.01995347222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45935.01995347222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45935.01995347222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45935.01995347222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45935.01995347222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45935.01995347222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45935.01995347222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45935.01995347222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45935.01995347222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45935.01995347222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45935.01995347222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45935.01995347222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45935.01995347222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45935.01995347222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45935.01995347222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45935.01995347222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45935.01995347222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45935.01995347222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45935.01995347222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45935.01995347222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45935.01995347222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45935.01995347222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45935.01995347222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45935.01995347222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45935.01995347222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45935.01995347222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45935.01995347222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45935.01995347222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45935.01995347222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45935.01995347222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45935.01995347222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45935.01995347222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231.53923587962345</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4.1296756944429944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0.31752291666634846</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0.17412013888679212</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2.4640972216730006E-2</v>
      </c>
      <c r="H6" s="113">
        <v>45934.989328703705</v>
      </c>
      <c r="I6" s="110" t="str">
        <f>IFERROR(VLOOKUP(D6,DB!A:F,6,0),"")</f>
        <v>SCECO</v>
      </c>
      <c r="J6" s="110" t="str">
        <f>IFERROR(VLOOKUP(D6,DB!A:G,7,0),"")</f>
        <v>Dead</v>
      </c>
      <c r="K6" s="115" t="s">
        <v>39062</v>
      </c>
      <c r="L6" s="107" t="str">
        <f>IFERROR(VLOOKUP(D6,DB!A:I,9,0),"")</f>
        <v>Latis</v>
      </c>
    </row>
    <row r="7" spans="1:16" ht="15" customHeight="1">
      <c r="A7" s="110"/>
      <c r="B7" s="110" t="str">
        <f>IFERROR(VLOOKUP(D7,DB!A:K,11,0),"")</f>
        <v/>
      </c>
      <c r="C7" s="111"/>
      <c r="D7" s="107"/>
      <c r="E7" s="112"/>
      <c r="F7" s="113"/>
      <c r="G7" s="114">
        <f ca="1">IFERROR(NOW()-F7,"")</f>
        <v>45935.01995347222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45935.01995347222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45935.01995347222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45935.01995347222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45935.01995347222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45935.01995347222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45935.01995347222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45935.01995347222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45935.01995347222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45935.01995347222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45935.01995347222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45935.01995347222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45935.01995347222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45935.01995347222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45935.01995347222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45935.01995347222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45935.01995347222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45935.01995347222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45935.01995347222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45935.01995347222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45935.01995347222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45935.01995347222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45935.01995347222</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43.187893287031329</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8.8310761574030039</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35936</v>
      </c>
      <c r="E4" s="37" t="s">
        <v>38964</v>
      </c>
      <c r="F4" s="38">
        <v>45934.852303240739</v>
      </c>
      <c r="G4" s="39">
        <f ca="1">IFERROR(NOW()-F4,"-")</f>
        <v>0.16765023148036562</v>
      </c>
      <c r="H4" s="38">
        <v>45934.846458333333</v>
      </c>
      <c r="I4" s="37" t="str">
        <f>IFERROR(VLOOKUP(D4,DB!A:F,6,0),"")</f>
        <v>Generator-SG</v>
      </c>
      <c r="J4" s="37" t="str">
        <f>IFERROR(VLOOKUP(D4,DB!A:G,7,0),"")</f>
        <v>Vandalized</v>
      </c>
      <c r="K4" s="37" t="s">
        <v>39068</v>
      </c>
      <c r="L4" s="37" t="str">
        <f>IFERROR(VLOOKUP(D4,DB!A:I,9,0),"")</f>
        <v>Latis</v>
      </c>
      <c r="M4" s="136"/>
    </row>
    <row r="5" spans="1:13" ht="15.75">
      <c r="A5" s="37"/>
      <c r="B5" s="37" t="str">
        <f>IFERROR(VLOOKUP(D5,DB!A:K,11,0),"")</f>
        <v/>
      </c>
      <c r="C5" s="37"/>
      <c r="D5" s="141"/>
      <c r="E5" s="37"/>
      <c r="F5" s="38"/>
      <c r="G5" s="39">
        <f ca="1">IFERROR(NOW()-F5,"-")</f>
        <v>45935.01995347222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45935.01995347222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45935.01995347222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45935.01995347222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45935.01995347222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45935.01995347222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45935.01995347222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45935.01995347222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45935.01995347222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45935.01995347222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45935.01995347222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45935.01995347222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45935.01995347222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45935.01995347222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45935.01995347222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45935.01995347222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45935.01995347222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45935.01995347222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45935.01995347222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45935.01995347222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45935.01995347222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45935.01995347222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45935.01995347222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45935.01995347222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45935.01995347222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45935.01995347222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45935.01995347222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45935.01995347222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45935.01995347222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45935.01995347222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45935.01995347222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45935.01995347222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45935.01995347222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45935.01995347222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45935.01995347222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45935.01995347222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45935.01995347222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45935.01995347222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45935.01995347222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45935.01995347222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45935.01995347222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45935.01995347222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45935.01995347222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45935.01995347222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45935.01995347222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45935.01995347222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45935.01995347222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45935.01995347222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45935.01995347222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45935.01995347222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45935.01995347222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45935.01995347222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45935.01995347222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45935.01995347222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45935.01995347222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45935.01995347222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45935.01995347222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45935.01995347222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45935.01995347222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45935.01995347222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45935.01995347222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45935.01995347222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45935.01995347222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45935.01995347222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45935.01995347222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45935.01995347222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45935.01995347222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45935.01995347222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45935.01995347222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45935.01995347222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45935.01995347222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45935.01995347222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45935.01995347222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45935.01995347222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45935.01995347222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45935.01995347222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45935.01995347222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45935.01995347222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45935.01995347222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45935.01995347222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45935.01995347222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45935.01995347222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45935.01995347222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45935.01995347222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45935.01995347222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45935.01995347222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45935.01995347222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45935.01995347222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45935.01995347222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45935.01995347222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45935.01995347222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45935.01995347222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45935.01995347222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45935.01995347222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45935.01995347222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45935.01995347222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45935.01995347222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45935.01995347222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45935.01995347222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45935.01995347222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45935.01995347222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45935.01995347222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45935.01995347222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45935.01995347222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45935.01995347222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45935.01995347222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45935.01995347222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45935.01995347222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45935.01995347222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45935.01995347222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45935.01995347222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45935.01995347222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45935.01995347222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45935.01995347222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45935.01995347222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45935.01995347222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45935.01995347222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45935.01995347222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45935.01995347222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45935.01995347222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45935.01995347222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45935.01995347222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45935.01995347222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45935.01995347222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45935.01995347222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45935.01995347222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45935.01995347222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45935.01995347222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45935.01995347222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45935.01995347222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45935.01995347222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45935.01995347222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45935.01995347222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45935.01995347222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45935.01995347222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45935.01995347222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45935.01995347222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45935.01995347222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45935.01995347222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45935.01995347222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45935.01995347222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45935.01995347222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45935.01995347222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45935.01995347222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45935.01995347222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45935.01995347222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45935.01995347222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45935.01995347222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45935.01995347222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45935.01995347222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45935.01995347222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45935.01995347222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45935.01995347222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45935.01995347222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45935.01995347222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45935.01995347222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45935.01995347222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45935.01995347222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45935.01995347222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45935.01995347222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45935.01995347222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45935.01995347222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45935.01995347222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45935.01995347222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45935.01995347222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45935.01995347222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45935.01995347222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45935.01995347222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45935.01995347222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45935.01995347222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45935.01995347222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45935.01995347222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45935.01995347222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45935.01995347222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45935.01995347222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45935.01995347222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45935.01995347222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45935.01995347222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45935.01995347222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45935.01995347222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1.1389812499983236</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8.2471062499971595</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45934.942245370374</v>
      </c>
      <c r="G4" s="139">
        <f ca="1">IFERROR(NOW()-F4,"-")</f>
        <v>7.7708101845928468E-2</v>
      </c>
      <c r="H4" s="140">
        <v>45934.470231481479</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1.3146293981480994</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7">
        <f ca="1">IFERROR(NOW()-F6,"-")</f>
        <v>45935.01995347222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45935.01995347222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45935.01995347222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45935.01995347222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45935.01995347222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45935.01995347222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45935.01995347222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45935.01995347222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45935.01995347222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45935.01995347222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45935.01995347222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45935.01995347222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45935.01995347222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45935.01995347222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45935.01995347222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45935.01995347222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45935.01995347222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45935.01995347222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45935.01995347222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45935.01995347222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45935.01995347222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45935.01995347222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45935.01995347222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45935.01995347222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45935.01995347222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45935.01995347222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45935.01995347222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45935.01995347222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45935.01995347222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45935.01995347222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45935.01995347222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45935.01995347222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45935.01995347222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45935.01995347222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45935.01995347222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45935.01995347222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45935.01995347222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45935.01995347222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45935.01995347222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45935.01995347222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45935.01995347222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45935.01995347222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45935.01995347222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45935.01995347222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45935.01995347222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45935.01995347222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45935.01995347222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45935.01995347222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45935.01995347222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45935.01995347222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45935.01995347222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45935.01995347222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45935.01995347222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45935.01995347222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45935.01995347222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45935.01995347222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45935.01995347222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45935.01995347222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45935.01995347222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45935.01995347222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45935.01995347222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45935.01995347222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45935.01995347222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45935.01995347222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45935.01995347222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45935.01995347222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45935.01995347222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45935.01995347222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45935.01995347222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45935.01995347222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45935.01995347222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45935.01995347222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45935.01995347222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45935.01995347222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45935.01995347222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45935.01995347222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45935.01995347222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45935.01995347222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45935.01995347222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45935.01995347222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45935.01995347222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45935.01995347222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45935.01995347222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45935.01995347222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45935.01995347222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45935.01995347222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45935.01995347222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45935.01995347222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45935.01995347222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45935.01995347222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45935.01995347222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45935.01995347222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45935.01995347222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45935.01995347222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45935.01995347222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45935.01995347222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45935.01995347222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45935.01995347222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45935.01995347222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45935.01995347222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45935.01995347222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45935.01995347222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45935.01995347222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45935.01995347222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45935.01995347222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45935.01995347222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45935.01995347222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45935.01995347222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45935.01995347222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45935.01995347222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45935.01995347222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45935.01995347222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45935.01995347222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45935.01995347222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45935.01995347222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45935.01995347222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45935.01995347222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45935.01995347222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45935.01995347222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45935.01995347222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45935.01995347222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45935.01995347222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45935.01995347222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45935.01995347222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45935.01995347222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45935.01995347222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45935.01995347222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45935.01995347222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45935.01995347222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45935.01995347222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45935.01995347222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45935.01995347222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45935.01995347222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45935.01995347222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45935.01995347222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45935.01995347222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45935.01995347222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45935.01995347222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45935.01995347222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45935.01995347222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45935.01995347222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45935.01995347222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45935.01995347222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45935.01995347222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45935.01995347222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45935.01995347222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45935.01995347222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45935.01995347222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45935.01995347222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45935.01995347222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45935.01995347222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45935.01995347222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45935.01995347222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45935.01995347222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45935.01995347222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45935.01995347222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45935.01995347222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45935.01995347222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45935.01995347222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45935.01995347222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45935.01995347222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45935.01995347222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45935.01995347222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45935.01995347222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45935.01995347222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45935.01995347222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45935.01995347222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45935.01995347222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45935.01995347222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45935.01995347222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45935.01995347222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45935.01995347222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45935.01995347222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45935.01995347222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45935.01995347222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45935.01995347222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45935.01995347222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45935.01995347222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45935.01995347222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45935.01995347222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45935.01995347222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45935.01995347222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45935.01995347222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45935.01995347222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45935.01995347222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45935.01995347222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45935.01995347222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45935.01995347222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45935.01995347222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45935.01995347222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45935.01995347222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45935.01995347222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45935.01995347222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45935.01995347222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45935.01995347222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45935.01995347222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45935.01995347222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45935.01995347222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45935.01995347222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45935.01995347222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45935.01995347222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45935.01995347222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45935.01995347222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45935.01995347222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45935.01995347222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45935.01995347222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45935.01995347222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45935.01995347222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45935.01995347222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45935.01995347222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45935.01995347222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45935.01995347222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45935.01995347222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45935.01995347222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45935.01995347222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45935.01995347222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45935.01995347222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45935.01995347222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45935.01995347222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45935.01995347222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45935.01995347222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45935.01995347222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45935.01995347222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45935.01995347222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45935.01995347222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45935.01995347222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45935.01995347222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45935.01995347222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45935.01995347222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45935.01995347222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45935.01995347222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45935.01995347222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45935.01995347222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45935.01995347222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45935.01995347222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45935.01995347222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45935.01995347222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45935.01995347222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45935.01995347222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45935.01995347222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45935.01995347222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45935.01995347222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45935.01995347222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45935.01995347222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45935.01995347222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45935.01995347222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45935.01995347222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45935.01995347222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45935.01995347222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45935.01995347222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45935.01995347222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45935.01995347222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45935.01995347222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45935.01995347222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45935.01995347222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45935.01995347222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45935.01995347222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45935.01995347222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45935.01995347222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45935.01995347222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45935.01995347222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45935.01995347222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45935.01995347222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45935.01995347222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45935.01995347222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45935.01995347222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45935.01995347222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45935.01995347222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45935.01995347222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45935.01995347222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45935.01995347222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45935.01995347222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45935.01995347222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45935.01995347222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45935.01995347222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45935.01995347222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45935.01995347222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45935.01995347222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45935.01995347222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45935.01995347222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45935.01995347222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45935.01995347222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45935.01995347222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45935.01995347222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45935.01995347222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45935.01995347222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45935.01995347222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45935.01995347222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45935.01995347222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45935.01995347222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45935.01995347222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45935.01995347222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45935.01995347222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45935.01995347222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45935.01995347222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45935.01995347222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45935.01995347222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2025-10-04T21:29:22Z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